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E:\Formula D\Formula Dla LIUT\Campionato 2024\Configuratore\"/>
    </mc:Choice>
  </mc:AlternateContent>
  <xr:revisionPtr revIDLastSave="0" documentId="13_ncr:1_{31C29A0E-2CF4-43FB-9DE5-1E5D860C428E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Set Up 2024" sheetId="20" r:id="rId1"/>
  </sheets>
  <definedNames>
    <definedName name="_xlnm.Print_Area" localSheetId="0">'Set Up 2024'!$A$1:$Z$52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31" i="20" l="1"/>
  <c r="A26" i="20"/>
  <c r="A25" i="20"/>
  <c r="A14" i="20"/>
  <c r="A16" i="20"/>
  <c r="A15" i="20"/>
  <c r="A13" i="20"/>
  <c r="Z10" i="20"/>
  <c r="Y10" i="20"/>
  <c r="X10" i="20"/>
  <c r="V10" i="20"/>
  <c r="U10" i="20"/>
  <c r="T10" i="20"/>
  <c r="X8" i="20"/>
  <c r="Z6" i="20"/>
  <c r="Y6" i="20"/>
  <c r="X6" i="20"/>
  <c r="W6" i="20"/>
  <c r="V6" i="20"/>
  <c r="Q6" i="20"/>
  <c r="P6" i="20"/>
  <c r="O6" i="20"/>
  <c r="N6" i="20"/>
  <c r="M6" i="20"/>
  <c r="H6" i="20"/>
  <c r="G6" i="20"/>
  <c r="F6" i="20"/>
  <c r="E6" i="20"/>
  <c r="D6" i="20"/>
  <c r="H8" i="20"/>
  <c r="G8" i="20"/>
  <c r="F8" i="20"/>
  <c r="E8" i="20"/>
  <c r="D8" i="20"/>
  <c r="Q8" i="20"/>
  <c r="P8" i="20"/>
  <c r="O8" i="20"/>
  <c r="N8" i="20"/>
  <c r="M8" i="20"/>
  <c r="L10" i="20"/>
  <c r="K10" i="20"/>
  <c r="J10" i="20"/>
  <c r="I10" i="20"/>
  <c r="H10" i="20"/>
  <c r="G10" i="20"/>
  <c r="F10" i="20"/>
  <c r="E10" i="20"/>
  <c r="D10" i="20"/>
  <c r="O4" i="20" l="1"/>
  <c r="W4" i="20" s="1"/>
</calcChain>
</file>

<file path=xl/sharedStrings.xml><?xml version="1.0" encoding="utf-8"?>
<sst xmlns="http://schemas.openxmlformats.org/spreadsheetml/2006/main" count="123" uniqueCount="78">
  <si>
    <t>Punti Gomma</t>
  </si>
  <si>
    <t>Punti Freno</t>
  </si>
  <si>
    <t>Punti Carrozzeria</t>
  </si>
  <si>
    <t>Heavy Downshift</t>
  </si>
  <si>
    <t>Bonus</t>
  </si>
  <si>
    <t>Slittamento</t>
  </si>
  <si>
    <t>Overshooting</t>
  </si>
  <si>
    <t>x1</t>
  </si>
  <si>
    <t>x2</t>
  </si>
  <si>
    <t>Caselle in eccesso</t>
  </si>
  <si>
    <t>2*</t>
  </si>
  <si>
    <t>3*</t>
  </si>
  <si>
    <t>Eliminato</t>
  </si>
  <si>
    <t>Frenata d'Emergenza</t>
  </si>
  <si>
    <t>è possibile utilizzare un PP al posto dei Punti Struttura contrassegnati con *</t>
  </si>
  <si>
    <t>Forzare il blocco</t>
  </si>
  <si>
    <r>
      <t xml:space="preserve">Se il pilota si trova la strada bloccata, può attraversare, ma non sostare, una sola casella che lo blocca, pagando </t>
    </r>
    <r>
      <rPr>
        <b/>
        <sz val="9"/>
        <color theme="1"/>
        <rFont val="Calibri"/>
        <family val="2"/>
        <scheme val="minor"/>
      </rPr>
      <t>1 Punto Freno</t>
    </r>
    <r>
      <rPr>
        <sz val="9"/>
        <color theme="1"/>
        <rFont val="Calibri"/>
        <family val="2"/>
        <scheme val="minor"/>
      </rPr>
      <t xml:space="preserve"> ed </t>
    </r>
    <r>
      <rPr>
        <b/>
        <sz val="9"/>
        <color theme="1"/>
        <rFont val="Calibri"/>
        <family val="2"/>
        <scheme val="minor"/>
      </rPr>
      <t>1 Punto Carrozzeria;</t>
    </r>
    <r>
      <rPr>
        <sz val="9"/>
        <color theme="1"/>
        <rFont val="Calibri"/>
        <family val="2"/>
        <scheme val="minor"/>
      </rPr>
      <t xml:space="preserve"> un segnalino detriti dovrà essere posto nella casella dove la vettura termina il movimento.</t>
    </r>
  </si>
  <si>
    <t>Sel</t>
  </si>
  <si>
    <t>PA Disponibili:</t>
  </si>
  <si>
    <t>PA Utilizzati:</t>
  </si>
  <si>
    <t>Penalità di -1 al tiro di dado in caso in cui l'auto adiacente per cui si fa il test, sia in testacoda, stallo o eliminata</t>
  </si>
  <si>
    <t>Penalità di -1 al tiro di dado in caso di pista bagnata</t>
  </si>
  <si>
    <t>Pista Asciutta</t>
  </si>
  <si>
    <t>Pista Bagnata</t>
  </si>
  <si>
    <t>nessuno</t>
  </si>
  <si>
    <t>una casella</t>
  </si>
  <si>
    <t>+1 (1° giro)</t>
  </si>
  <si>
    <r>
      <t xml:space="preserve">Test di Affidabilità Meccanica tira un D20 </t>
    </r>
    <r>
      <rPr>
        <sz val="9"/>
        <color rgb="FFFF0000"/>
        <rFont val="Calibri"/>
        <family val="2"/>
        <scheme val="minor"/>
      </rPr>
      <t>(con segnalino "Auto Danneggiata" il pilota è eliminato automaticamente)</t>
    </r>
    <r>
      <rPr>
        <b/>
        <sz val="11"/>
        <color theme="1"/>
        <rFont val="Calibri"/>
        <family val="2"/>
        <scheme val="minor"/>
      </rPr>
      <t>:</t>
    </r>
  </si>
  <si>
    <t>da 13 a 17 l'auto va in testacoda ed acquisisce il segnalino "Auto Danneggiata"</t>
  </si>
  <si>
    <t>con 18+ l'auto acquisisce il segnalino "Auto Danneggiata"</t>
  </si>
  <si>
    <t xml:space="preserve">Se un pilota ottiene il risultato massimo in 5° o 6° Marcia, alla fine del suo turno, se ti trovi in 4°, 5° o 6° marcia devi effettuare un test verifica motore </t>
  </si>
  <si>
    <t>Tiro collisione: tira un D20, perdi un Punto Carrozzeria con un risultato inferiore o uguale al valore di difficoltà della curva o alla marcia inserita alla partenza</t>
  </si>
  <si>
    <t>Tenuta di Strada su pista asciutta: da 1 a 4 su un D20 perdi un Punto Sospensione</t>
  </si>
  <si>
    <t>Tenuta di Strada su pista bagnata: da 1 a 5 su un D20 perdi un Punto Sospensione</t>
  </si>
  <si>
    <t>per saltare 1 marcia spendi 1 PT</t>
  </si>
  <si>
    <t>per saltare 3 marcie spendi 1 PT + 1 PF + 1 PM</t>
  </si>
  <si>
    <t>per saltare 2 marcie spendi 1 PT + 1 PF</t>
  </si>
  <si>
    <t>Prova Turbocompressore: tira un D20</t>
  </si>
  <si>
    <t>da 1 a 4 perdi 1 PB + 1 PM</t>
  </si>
  <si>
    <t>da 5 a 19 perdi 1 PB</t>
  </si>
  <si>
    <t>con 20 nessun consumo</t>
  </si>
  <si>
    <t>PA da assegnare:</t>
  </si>
  <si>
    <t>Sì</t>
  </si>
  <si>
    <t>No</t>
  </si>
  <si>
    <t>ERS</t>
  </si>
  <si>
    <t>Carico Aererodinamico:</t>
  </si>
  <si>
    <t>Alto</t>
  </si>
  <si>
    <t>Medio</t>
  </si>
  <si>
    <t>Basso</t>
  </si>
  <si>
    <t>Seleziona</t>
  </si>
  <si>
    <t>nessun bonus e nessuna penalità</t>
  </si>
  <si>
    <t>velocità max in 4° marcia: 11 caselle</t>
  </si>
  <si>
    <t>velocità max in 5° marcia: 18 caselle</t>
  </si>
  <si>
    <t>velocità max in 6° marcia: 26 caselle</t>
  </si>
  <si>
    <t>la prima casella di tutte le curve può contare due caselle, opzionale</t>
  </si>
  <si>
    <t>in 4° marcia: +1 casella opzionale</t>
  </si>
  <si>
    <t>in 5° marcia: +2 caselle opzionale</t>
  </si>
  <si>
    <t>in 6° marcia: +4 caselle opzionale</t>
  </si>
  <si>
    <t>ogni sosta obbligatoria in curva comporterà lo slittamento di una casella</t>
  </si>
  <si>
    <t>Seleziona il Carico Aerodinamico</t>
  </si>
  <si>
    <t>Tempo totale</t>
  </si>
  <si>
    <t>Pneumatici Hard</t>
  </si>
  <si>
    <t>Pneumatici Medium</t>
  </si>
  <si>
    <t>Pneumatici Intermediate</t>
  </si>
  <si>
    <t>tre caselle</t>
  </si>
  <si>
    <t>Seleziona ERS</t>
  </si>
  <si>
    <t>Penalità di -1 al tiro di dado per Carico Aerodinamico Alto</t>
  </si>
  <si>
    <t>Nessuna ulteriore Penalità</t>
  </si>
  <si>
    <t>Penalità di -1 al tiro di dado per Carico Aerodinamico Basso</t>
  </si>
  <si>
    <t>da 1 a 12 l’auto è eliminata</t>
  </si>
  <si>
    <t>Verifica Motore pista asciutta: da 1 a 4 su un D20, perdi un PM e lasci una Macchia d'Olio nella casella di destinazione</t>
  </si>
  <si>
    <t>Verifica Motore pista bagnata: da 1 a 3 su un D20, perdi un PM e lasci una Macchia d'Olio nella casella di destinazione</t>
  </si>
  <si>
    <r>
      <t xml:space="preserve">Settore 2 </t>
    </r>
    <r>
      <rPr>
        <sz val="8"/>
        <color theme="1"/>
        <rFont val="Calibri"/>
        <family val="2"/>
        <scheme val="minor"/>
      </rPr>
      <t>(10-last grid)</t>
    </r>
  </si>
  <si>
    <r>
      <t xml:space="preserve">Settore 1 </t>
    </r>
    <r>
      <rPr>
        <sz val="8"/>
        <color theme="1"/>
        <rFont val="Calibri"/>
        <family val="2"/>
        <scheme val="minor"/>
      </rPr>
      <t>(20-classifica)</t>
    </r>
  </si>
  <si>
    <r>
      <t xml:space="preserve">Settore 3 </t>
    </r>
    <r>
      <rPr>
        <sz val="8"/>
        <color theme="1"/>
        <rFont val="Calibri"/>
        <family val="2"/>
        <scheme val="minor"/>
      </rPr>
      <t>(puntualità)</t>
    </r>
  </si>
  <si>
    <r>
      <t xml:space="preserve">Settore 4 </t>
    </r>
    <r>
      <rPr>
        <sz val="8"/>
        <color theme="1"/>
        <rFont val="Calibri"/>
        <family val="2"/>
        <scheme val="minor"/>
      </rPr>
      <t>(D10+D100)</t>
    </r>
  </si>
  <si>
    <t>Verifica Motore pista asciiutta: da 1 a 5 su un D20, perdi un PM e lasci una Macchia d'Olio nella casella di destinazione</t>
  </si>
  <si>
    <t>Verifica Motore pista bagnata: da 1 a 4 su un D20, perdi un PM e lasci una Macchia d'Olio nella casella di destinazione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</si>
</sst>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0" x14ac:knownFonts="1">
    <font>
      <sz val="11"/>
      <color theme="1"/>
      <name val="Calibri"/>
      <family val="2"/>
      <scheme val="minor"/>
    </font>
    <font>
      <sz val="12"/>
      <color indexed="8"/>
      <name val="Verdana"/>
      <family val="2"/>
    </font>
    <font>
      <sz val="12"/>
      <color indexed="8"/>
      <name val="Verdana"/>
      <family val="2"/>
    </font>
    <font>
      <sz val="11"/>
      <color indexed="8"/>
      <name val="Calibri"/>
      <family val="2"/>
    </font>
    <font>
      <b/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9"/>
      <color rgb="FFFF0000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color rgb="FFFFFF00"/>
      <name val="Calibri"/>
      <family val="2"/>
      <scheme val="minor"/>
    </font>
    <font>
      <b/>
      <sz val="10"/>
      <color rgb="FF92D050"/>
      <name val="Calibri"/>
      <family val="2"/>
      <scheme val="minor"/>
    </font>
    <font>
      <sz val="8"/>
      <color theme="1"/>
      <name val="Calibri"/>
      <family val="2"/>
      <scheme val="minor"/>
    </font>
  </fonts>
  <fills count="2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002060"/>
        <bgColor indexed="64"/>
      </patternFill>
    </fill>
  </fills>
  <borders count="104">
    <border>
      <left/>
      <right/>
      <top/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thick">
        <color rgb="FFFFFF00"/>
      </left>
      <right style="thin">
        <color auto="1"/>
      </right>
      <top style="thick">
        <color rgb="FFFFFF00"/>
      </top>
      <bottom style="thick">
        <color rgb="FFFFFF00"/>
      </bottom>
      <diagonal/>
    </border>
    <border>
      <left style="thin">
        <color auto="1"/>
      </left>
      <right style="thin">
        <color auto="1"/>
      </right>
      <top style="thick">
        <color rgb="FFFFFF00"/>
      </top>
      <bottom style="thick">
        <color rgb="FFFFFF00"/>
      </bottom>
      <diagonal/>
    </border>
    <border>
      <left style="thin">
        <color auto="1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FF66CC"/>
      </left>
      <right style="thin">
        <color auto="1"/>
      </right>
      <top style="thick">
        <color rgb="FFFF66CC"/>
      </top>
      <bottom style="thick">
        <color rgb="FFFF66CC"/>
      </bottom>
      <diagonal/>
    </border>
    <border>
      <left style="thin">
        <color auto="1"/>
      </left>
      <right style="thin">
        <color auto="1"/>
      </right>
      <top style="thick">
        <color rgb="FFFF66CC"/>
      </top>
      <bottom style="thick">
        <color rgb="FFFF66CC"/>
      </bottom>
      <diagonal/>
    </border>
    <border>
      <left style="thin">
        <color auto="1"/>
      </left>
      <right style="thick">
        <color rgb="FFFF66CC"/>
      </right>
      <top style="thick">
        <color rgb="FFFF66CC"/>
      </top>
      <bottom style="thick">
        <color rgb="FFFF66CC"/>
      </bottom>
      <diagonal/>
    </border>
    <border>
      <left style="thick">
        <color rgb="FFCC00CC"/>
      </left>
      <right style="thin">
        <color auto="1"/>
      </right>
      <top style="thick">
        <color rgb="FFCC00CC"/>
      </top>
      <bottom style="thick">
        <color rgb="FFCC00CC"/>
      </bottom>
      <diagonal/>
    </border>
    <border>
      <left style="thin">
        <color auto="1"/>
      </left>
      <right style="thin">
        <color auto="1"/>
      </right>
      <top style="thick">
        <color rgb="FFCC00CC"/>
      </top>
      <bottom style="thick">
        <color rgb="FFCC00CC"/>
      </bottom>
      <diagonal/>
    </border>
    <border>
      <left style="thin">
        <color auto="1"/>
      </left>
      <right style="thick">
        <color rgb="FFCC00CC"/>
      </right>
      <top style="thick">
        <color rgb="FFCC00CC"/>
      </top>
      <bottom style="thick">
        <color rgb="FFCC00CC"/>
      </bottom>
      <diagonal/>
    </border>
    <border>
      <left style="thin">
        <color auto="1"/>
      </left>
      <right style="thin">
        <color auto="1"/>
      </right>
      <top style="thick">
        <color rgb="FFFFC000"/>
      </top>
      <bottom style="thick">
        <color rgb="FFFFC000"/>
      </bottom>
      <diagonal/>
    </border>
    <border>
      <left style="thin">
        <color auto="1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 style="thick">
        <color rgb="FF00B050"/>
      </left>
      <right style="thin">
        <color auto="1"/>
      </right>
      <top style="thick">
        <color rgb="FF00B050"/>
      </top>
      <bottom style="thick">
        <color rgb="FF00B050"/>
      </bottom>
      <diagonal/>
    </border>
    <border>
      <left style="thin">
        <color auto="1"/>
      </left>
      <right style="thin">
        <color auto="1"/>
      </right>
      <top style="thick">
        <color rgb="FF00B050"/>
      </top>
      <bottom style="thick">
        <color rgb="FF00B050"/>
      </bottom>
      <diagonal/>
    </border>
    <border>
      <left style="thin">
        <color auto="1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thick">
        <color rgb="FF0070C0"/>
      </left>
      <right style="thin">
        <color auto="1"/>
      </right>
      <top style="thick">
        <color rgb="FF0070C0"/>
      </top>
      <bottom style="thick">
        <color rgb="FF0070C0"/>
      </bottom>
      <diagonal/>
    </border>
    <border>
      <left style="thin">
        <color auto="1"/>
      </left>
      <right style="thin">
        <color auto="1"/>
      </right>
      <top style="thick">
        <color rgb="FF0070C0"/>
      </top>
      <bottom style="thick">
        <color rgb="FF0070C0"/>
      </bottom>
      <diagonal/>
    </border>
    <border>
      <left style="thin">
        <color auto="1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n">
        <color auto="1"/>
      </left>
      <right style="thick">
        <color auto="1"/>
      </right>
      <top style="thick">
        <color auto="1"/>
      </top>
      <bottom style="thick">
        <color auto="1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double">
        <color auto="1"/>
      </right>
      <top style="thin">
        <color auto="1"/>
      </top>
      <bottom style="double">
        <color auto="1"/>
      </bottom>
      <diagonal/>
    </border>
    <border>
      <left/>
      <right style="thick">
        <color auto="1"/>
      </right>
      <top/>
      <bottom/>
      <diagonal/>
    </border>
    <border>
      <left/>
      <right style="thick">
        <color auto="1"/>
      </right>
      <top style="double">
        <color auto="1"/>
      </top>
      <bottom/>
      <diagonal/>
    </border>
    <border>
      <left/>
      <right style="thick">
        <color auto="1"/>
      </right>
      <top style="thick">
        <color auto="1"/>
      </top>
      <bottom style="double">
        <color auto="1"/>
      </bottom>
      <diagonal/>
    </border>
    <border>
      <left/>
      <right/>
      <top style="thick">
        <color auto="1"/>
      </top>
      <bottom style="double">
        <color auto="1"/>
      </bottom>
      <diagonal/>
    </border>
    <border>
      <left style="thick">
        <color rgb="FFFF66CC"/>
      </left>
      <right style="thick">
        <color rgb="FFFF66CC"/>
      </right>
      <top style="thick">
        <color rgb="FFFF66CC"/>
      </top>
      <bottom style="thick">
        <color rgb="FFFF66CC"/>
      </bottom>
      <diagonal/>
    </border>
    <border>
      <left style="thick">
        <color rgb="FFFFFF00"/>
      </left>
      <right style="thick">
        <color rgb="FFFFFF00"/>
      </right>
      <top style="thick">
        <color rgb="FFFFFF00"/>
      </top>
      <bottom style="thick">
        <color rgb="FFFFFF00"/>
      </bottom>
      <diagonal/>
    </border>
    <border>
      <left style="thick">
        <color rgb="FFCC00CC"/>
      </left>
      <right style="thick">
        <color rgb="FFCC00CC"/>
      </right>
      <top style="thick">
        <color rgb="FFCC00CC"/>
      </top>
      <bottom style="thick">
        <color rgb="FFCC00CC"/>
      </bottom>
      <diagonal/>
    </border>
    <border>
      <left style="thick">
        <color rgb="FF0070C0"/>
      </left>
      <right style="thick">
        <color rgb="FF0070C0"/>
      </right>
      <top style="thick">
        <color rgb="FF0070C0"/>
      </top>
      <bottom style="thick">
        <color rgb="FF0070C0"/>
      </bottom>
      <diagonal/>
    </border>
    <border>
      <left style="thick">
        <color rgb="FFFFC000"/>
      </left>
      <right style="thick">
        <color rgb="FFFFC000"/>
      </right>
      <top style="thick">
        <color rgb="FFFFC000"/>
      </top>
      <bottom style="thick">
        <color rgb="FFFFC000"/>
      </bottom>
      <diagonal/>
    </border>
    <border>
      <left/>
      <right style="thin">
        <color auto="1"/>
      </right>
      <top style="thick">
        <color rgb="FFFFC000"/>
      </top>
      <bottom style="thick">
        <color rgb="FFFFC000"/>
      </bottom>
      <diagonal/>
    </border>
    <border>
      <left style="thick">
        <color rgb="FF00B050"/>
      </left>
      <right style="thick">
        <color rgb="FF00B050"/>
      </right>
      <top style="thick">
        <color rgb="FF00B050"/>
      </top>
      <bottom style="thick">
        <color rgb="FF00B050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ck">
        <color auto="1"/>
      </left>
      <right style="thin">
        <color auto="1"/>
      </right>
      <top style="thick">
        <color rgb="FFC00000"/>
      </top>
      <bottom style="thick">
        <color rgb="FFC00000"/>
      </bottom>
      <diagonal/>
    </border>
    <border>
      <left style="thin">
        <color auto="1"/>
      </left>
      <right style="thick">
        <color rgb="FFC00000"/>
      </right>
      <top style="thick">
        <color rgb="FFC00000"/>
      </top>
      <bottom style="thick">
        <color rgb="FFC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/>
      <right/>
      <top style="double">
        <color auto="1"/>
      </top>
      <bottom style="thin">
        <color auto="1"/>
      </bottom>
      <diagonal/>
    </border>
    <border>
      <left/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ck">
        <color auto="1"/>
      </left>
      <right/>
      <top/>
      <bottom/>
      <diagonal/>
    </border>
    <border>
      <left style="thick">
        <color auto="1"/>
      </left>
      <right/>
      <top style="thick">
        <color auto="1"/>
      </top>
      <bottom style="thick">
        <color auto="1"/>
      </bottom>
      <diagonal/>
    </border>
    <border>
      <left/>
      <right style="thick">
        <color auto="1"/>
      </right>
      <top style="thick">
        <color auto="1"/>
      </top>
      <bottom style="thick">
        <color auto="1"/>
      </bottom>
      <diagonal/>
    </border>
    <border>
      <left style="thick">
        <color rgb="FF00B0F0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n">
        <color indexed="64"/>
      </right>
      <top style="thick">
        <color rgb="FF00B0F0"/>
      </top>
      <bottom style="thick">
        <color rgb="FF00B0F0"/>
      </bottom>
      <diagonal/>
    </border>
    <border>
      <left style="thin">
        <color indexed="64"/>
      </left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00B0F0"/>
      </left>
      <right/>
      <top style="thick">
        <color rgb="FF00B0F0"/>
      </top>
      <bottom style="thick">
        <color rgb="FF00B0F0"/>
      </bottom>
      <diagonal/>
    </border>
    <border>
      <left/>
      <right style="thick">
        <color rgb="FF00B0F0"/>
      </right>
      <top style="thick">
        <color rgb="FF00B0F0"/>
      </top>
      <bottom style="thick">
        <color rgb="FF00B0F0"/>
      </bottom>
      <diagonal/>
    </border>
    <border>
      <left style="thick">
        <color rgb="FF92D050"/>
      </left>
      <right/>
      <top style="thick">
        <color rgb="FF92D050"/>
      </top>
      <bottom/>
      <diagonal/>
    </border>
    <border>
      <left/>
      <right/>
      <top style="thick">
        <color rgb="FF92D050"/>
      </top>
      <bottom/>
      <diagonal/>
    </border>
    <border>
      <left/>
      <right style="thick">
        <color rgb="FF92D050"/>
      </right>
      <top style="thick">
        <color rgb="FF92D050"/>
      </top>
      <bottom/>
      <diagonal/>
    </border>
    <border>
      <left style="thick">
        <color rgb="FF92D050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ck">
        <color rgb="FF92D050"/>
      </right>
      <top style="thin">
        <color indexed="64"/>
      </top>
      <bottom/>
      <diagonal/>
    </border>
    <border>
      <left style="thick">
        <color rgb="FF92D050"/>
      </left>
      <right/>
      <top/>
      <bottom/>
      <diagonal/>
    </border>
    <border>
      <left/>
      <right style="thick">
        <color rgb="FF92D050"/>
      </right>
      <top/>
      <bottom/>
      <diagonal/>
    </border>
    <border>
      <left style="thick">
        <color rgb="FF92D050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rgb="FF92D050"/>
      </right>
      <top/>
      <bottom style="thin">
        <color indexed="64"/>
      </bottom>
      <diagonal/>
    </border>
    <border>
      <left style="thick">
        <color rgb="FF92D050"/>
      </left>
      <right/>
      <top style="thin">
        <color indexed="64"/>
      </top>
      <bottom style="thick">
        <color rgb="FF92D050"/>
      </bottom>
      <diagonal/>
    </border>
    <border>
      <left/>
      <right/>
      <top style="thin">
        <color indexed="64"/>
      </top>
      <bottom style="thick">
        <color rgb="FF92D050"/>
      </bottom>
      <diagonal/>
    </border>
    <border>
      <left/>
      <right style="thick">
        <color rgb="FF92D050"/>
      </right>
      <top style="thin">
        <color indexed="64"/>
      </top>
      <bottom style="thick">
        <color rgb="FF92D050"/>
      </bottom>
      <diagonal/>
    </border>
    <border>
      <left/>
      <right/>
      <top style="thick">
        <color rgb="FF92D050"/>
      </top>
      <bottom style="thin">
        <color indexed="64"/>
      </bottom>
      <diagonal/>
    </border>
    <border>
      <left style="double">
        <color auto="1"/>
      </left>
      <right/>
      <top style="thick">
        <color auto="1"/>
      </top>
      <bottom style="double">
        <color auto="1"/>
      </bottom>
      <diagonal/>
    </border>
    <border>
      <left/>
      <right style="double">
        <color auto="1"/>
      </right>
      <top style="thick">
        <color auto="1"/>
      </top>
      <bottom style="double">
        <color auto="1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double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double">
        <color auto="1"/>
      </right>
      <top style="thin">
        <color auto="1"/>
      </top>
      <bottom/>
      <diagonal/>
    </border>
    <border>
      <left/>
      <right style="thin">
        <color auto="1"/>
      </right>
      <top style="thick">
        <color auto="1"/>
      </top>
      <bottom style="double">
        <color auto="1"/>
      </bottom>
      <diagonal/>
    </border>
    <border>
      <left/>
      <right/>
      <top style="thin">
        <color indexed="64"/>
      </top>
      <bottom style="thick">
        <color auto="1"/>
      </bottom>
      <diagonal/>
    </border>
    <border>
      <left/>
      <right style="thin">
        <color auto="1"/>
      </right>
      <top style="thin">
        <color indexed="64"/>
      </top>
      <bottom style="thick">
        <color auto="1"/>
      </bottom>
      <diagonal/>
    </border>
    <border>
      <left style="double">
        <color auto="1"/>
      </left>
      <right/>
      <top style="thin">
        <color indexed="64"/>
      </top>
      <bottom style="thick">
        <color auto="1"/>
      </bottom>
      <diagonal/>
    </border>
  </borders>
  <cellStyleXfs count="5">
    <xf numFmtId="0" fontId="0" fillId="0" borderId="0"/>
    <xf numFmtId="0" fontId="1" fillId="0" borderId="0" applyNumberFormat="0" applyFill="0" applyBorder="0" applyProtection="0">
      <alignment vertical="top" wrapText="1"/>
    </xf>
    <xf numFmtId="0" fontId="2" fillId="0" borderId="0" applyNumberFormat="0" applyFill="0" applyBorder="0" applyProtection="0">
      <alignment vertical="top" wrapText="1"/>
    </xf>
    <xf numFmtId="0" fontId="2" fillId="0" borderId="0">
      <alignment vertical="top" wrapText="1"/>
    </xf>
    <xf numFmtId="0" fontId="3" fillId="0" borderId="0"/>
  </cellStyleXfs>
  <cellXfs count="212">
    <xf numFmtId="0" fontId="0" fillId="0" borderId="0" xfId="0"/>
    <xf numFmtId="0" fontId="3" fillId="0" borderId="0" xfId="4"/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0" xfId="0" applyFont="1"/>
    <xf numFmtId="0" fontId="7" fillId="0" borderId="0" xfId="0" applyFont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2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7" fillId="0" borderId="14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49" fontId="0" fillId="0" borderId="0" xfId="0" applyNumberFormat="1"/>
    <xf numFmtId="0" fontId="9" fillId="0" borderId="0" xfId="0" applyFont="1"/>
    <xf numFmtId="0" fontId="4" fillId="0" borderId="24" xfId="0" applyFont="1" applyBorder="1"/>
    <xf numFmtId="0" fontId="0" fillId="0" borderId="25" xfId="0" applyBorder="1"/>
    <xf numFmtId="0" fontId="0" fillId="0" borderId="26" xfId="0" applyBorder="1"/>
    <xf numFmtId="0" fontId="0" fillId="7" borderId="0" xfId="0" applyFill="1"/>
    <xf numFmtId="0" fontId="0" fillId="9" borderId="0" xfId="0" applyFill="1"/>
    <xf numFmtId="0" fontId="0" fillId="7" borderId="2" xfId="0" applyFill="1" applyBorder="1"/>
    <xf numFmtId="0" fontId="0" fillId="9" borderId="2" xfId="0" applyFill="1" applyBorder="1"/>
    <xf numFmtId="0" fontId="0" fillId="11" borderId="0" xfId="0" applyFill="1"/>
    <xf numFmtId="0" fontId="0" fillId="11" borderId="2" xfId="0" applyFill="1" applyBorder="1"/>
    <xf numFmtId="0" fontId="0" fillId="8" borderId="0" xfId="0" applyFill="1"/>
    <xf numFmtId="0" fontId="0" fillId="8" borderId="2" xfId="0" applyFill="1" applyBorder="1"/>
    <xf numFmtId="0" fontId="4" fillId="3" borderId="24" xfId="0" applyFont="1" applyFill="1" applyBorder="1"/>
    <xf numFmtId="0" fontId="0" fillId="3" borderId="25" xfId="0" applyFill="1" applyBorder="1"/>
    <xf numFmtId="0" fontId="0" fillId="3" borderId="26" xfId="0" applyFill="1" applyBorder="1"/>
    <xf numFmtId="0" fontId="4" fillId="3" borderId="25" xfId="0" applyFont="1" applyFill="1" applyBorder="1"/>
    <xf numFmtId="0" fontId="4" fillId="3" borderId="32" xfId="0" applyFont="1" applyFill="1" applyBorder="1"/>
    <xf numFmtId="0" fontId="4" fillId="15" borderId="0" xfId="0" applyFont="1" applyFill="1"/>
    <xf numFmtId="0" fontId="4" fillId="15" borderId="0" xfId="0" applyFont="1" applyFill="1" applyAlignment="1">
      <alignment horizontal="center" vertical="center"/>
    </xf>
    <xf numFmtId="0" fontId="4" fillId="15" borderId="31" xfId="0" applyFont="1" applyFill="1" applyBorder="1" applyAlignment="1">
      <alignment horizontal="center" vertical="center"/>
    </xf>
    <xf numFmtId="0" fontId="4" fillId="15" borderId="1" xfId="0" applyFont="1" applyFill="1" applyBorder="1"/>
    <xf numFmtId="0" fontId="5" fillId="4" borderId="1" xfId="0" applyFont="1" applyFill="1" applyBorder="1"/>
    <xf numFmtId="0" fontId="5" fillId="4" borderId="0" xfId="0" applyFont="1" applyFill="1"/>
    <xf numFmtId="0" fontId="5" fillId="4" borderId="0" xfId="0" applyFont="1" applyFill="1" applyAlignment="1">
      <alignment horizontal="center" vertical="center"/>
    </xf>
    <xf numFmtId="0" fontId="5" fillId="16" borderId="1" xfId="0" applyFont="1" applyFill="1" applyBorder="1"/>
    <xf numFmtId="0" fontId="5" fillId="16" borderId="0" xfId="0" applyFont="1" applyFill="1"/>
    <xf numFmtId="0" fontId="5" fillId="16" borderId="0" xfId="0" applyFont="1" applyFill="1" applyAlignment="1">
      <alignment horizontal="center" vertical="center"/>
    </xf>
    <xf numFmtId="0" fontId="11" fillId="4" borderId="3" xfId="0" applyFont="1" applyFill="1" applyBorder="1"/>
    <xf numFmtId="0" fontId="11" fillId="4" borderId="4" xfId="0" applyFont="1" applyFill="1" applyBorder="1"/>
    <xf numFmtId="0" fontId="12" fillId="4" borderId="4" xfId="0" applyFont="1" applyFill="1" applyBorder="1"/>
    <xf numFmtId="0" fontId="12" fillId="4" borderId="5" xfId="0" applyFont="1" applyFill="1" applyBorder="1"/>
    <xf numFmtId="0" fontId="12" fillId="4" borderId="34" xfId="0" applyFont="1" applyFill="1" applyBorder="1"/>
    <xf numFmtId="0" fontId="12" fillId="4" borderId="33" xfId="0" applyFont="1" applyFill="1" applyBorder="1"/>
    <xf numFmtId="0" fontId="7" fillId="17" borderId="36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17" borderId="37" xfId="0" applyFont="1" applyFill="1" applyBorder="1" applyAlignment="1">
      <alignment horizontal="center" vertical="center"/>
    </xf>
    <xf numFmtId="0" fontId="7" fillId="17" borderId="38" xfId="0" applyFont="1" applyFill="1" applyBorder="1" applyAlignment="1">
      <alignment horizontal="center" vertical="center"/>
    </xf>
    <xf numFmtId="0" fontId="7" fillId="17" borderId="35" xfId="0" applyFont="1" applyFill="1" applyBorder="1" applyAlignment="1">
      <alignment horizontal="center" vertical="center"/>
    </xf>
    <xf numFmtId="0" fontId="7" fillId="0" borderId="40" xfId="0" applyFont="1" applyBorder="1" applyAlignment="1">
      <alignment horizontal="center" vertical="center"/>
    </xf>
    <xf numFmtId="0" fontId="7" fillId="17" borderId="39" xfId="0" applyFont="1" applyFill="1" applyBorder="1" applyAlignment="1">
      <alignment horizontal="center" vertical="center"/>
    </xf>
    <xf numFmtId="0" fontId="7" fillId="17" borderId="41" xfId="0" applyFont="1" applyFill="1" applyBorder="1" applyAlignment="1">
      <alignment horizontal="center" vertical="center"/>
    </xf>
    <xf numFmtId="0" fontId="0" fillId="8" borderId="1" xfId="0" applyFill="1" applyBorder="1"/>
    <xf numFmtId="0" fontId="0" fillId="11" borderId="1" xfId="0" applyFill="1" applyBorder="1"/>
    <xf numFmtId="0" fontId="0" fillId="8" borderId="3" xfId="0" applyFill="1" applyBorder="1"/>
    <xf numFmtId="0" fontId="0" fillId="8" borderId="4" xfId="0" applyFill="1" applyBorder="1"/>
    <xf numFmtId="0" fontId="0" fillId="8" borderId="5" xfId="0" applyFill="1" applyBorder="1"/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15" fillId="0" borderId="0" xfId="0" applyFont="1" applyAlignment="1">
      <alignment horizontal="left" vertical="center"/>
    </xf>
    <xf numFmtId="0" fontId="8" fillId="2" borderId="1" xfId="0" applyFont="1" applyFill="1" applyBorder="1"/>
    <xf numFmtId="0" fontId="0" fillId="2" borderId="0" xfId="0" applyFill="1"/>
    <xf numFmtId="0" fontId="5" fillId="2" borderId="0" xfId="0" applyFont="1" applyFill="1"/>
    <xf numFmtId="0" fontId="0" fillId="2" borderId="2" xfId="0" applyFill="1" applyBorder="1"/>
    <xf numFmtId="0" fontId="8" fillId="18" borderId="3" xfId="0" applyFont="1" applyFill="1" applyBorder="1"/>
    <xf numFmtId="0" fontId="0" fillId="18" borderId="4" xfId="0" applyFill="1" applyBorder="1"/>
    <xf numFmtId="0" fontId="5" fillId="18" borderId="4" xfId="0" applyFont="1" applyFill="1" applyBorder="1"/>
    <xf numFmtId="0" fontId="0" fillId="18" borderId="5" xfId="0" applyFill="1" applyBorder="1"/>
    <xf numFmtId="0" fontId="4" fillId="3" borderId="50" xfId="0" applyFont="1" applyFill="1" applyBorder="1"/>
    <xf numFmtId="0" fontId="0" fillId="3" borderId="51" xfId="0" applyFill="1" applyBorder="1"/>
    <xf numFmtId="0" fontId="0" fillId="3" borderId="52" xfId="0" applyFill="1" applyBorder="1"/>
    <xf numFmtId="0" fontId="4" fillId="4" borderId="53" xfId="0" applyFont="1" applyFill="1" applyBorder="1"/>
    <xf numFmtId="0" fontId="0" fillId="4" borderId="29" xfId="0" applyFill="1" applyBorder="1"/>
    <xf numFmtId="0" fontId="0" fillId="4" borderId="30" xfId="0" applyFill="1" applyBorder="1"/>
    <xf numFmtId="0" fontId="5" fillId="14" borderId="2" xfId="0" applyFont="1" applyFill="1" applyBorder="1"/>
    <xf numFmtId="0" fontId="8" fillId="14" borderId="1" xfId="0" applyFont="1" applyFill="1" applyBorder="1"/>
    <xf numFmtId="0" fontId="11" fillId="0" borderId="25" xfId="0" applyFont="1" applyBorder="1"/>
    <xf numFmtId="0" fontId="0" fillId="7" borderId="4" xfId="0" applyFill="1" applyBorder="1"/>
    <xf numFmtId="0" fontId="0" fillId="7" borderId="5" xfId="0" applyFill="1" applyBorder="1"/>
    <xf numFmtId="0" fontId="4" fillId="10" borderId="24" xfId="0" applyFont="1" applyFill="1" applyBorder="1"/>
    <xf numFmtId="0" fontId="4" fillId="10" borderId="25" xfId="0" applyFont="1" applyFill="1" applyBorder="1"/>
    <xf numFmtId="0" fontId="4" fillId="10" borderId="26" xfId="0" applyFont="1" applyFill="1" applyBorder="1"/>
    <xf numFmtId="0" fontId="0" fillId="7" borderId="1" xfId="0" applyFill="1" applyBorder="1"/>
    <xf numFmtId="0" fontId="0" fillId="9" borderId="1" xfId="0" applyFill="1" applyBorder="1"/>
    <xf numFmtId="0" fontId="0" fillId="7" borderId="3" xfId="0" applyFill="1" applyBorder="1"/>
    <xf numFmtId="0" fontId="4" fillId="19" borderId="25" xfId="0" applyFont="1" applyFill="1" applyBorder="1"/>
    <xf numFmtId="0" fontId="4" fillId="19" borderId="26" xfId="0" applyFont="1" applyFill="1" applyBorder="1"/>
    <xf numFmtId="0" fontId="0" fillId="20" borderId="0" xfId="0" applyFill="1"/>
    <xf numFmtId="0" fontId="0" fillId="20" borderId="2" xfId="0" applyFill="1" applyBorder="1"/>
    <xf numFmtId="0" fontId="0" fillId="20" borderId="4" xfId="0" applyFill="1" applyBorder="1"/>
    <xf numFmtId="0" fontId="0" fillId="20" borderId="5" xfId="0" applyFill="1" applyBorder="1"/>
    <xf numFmtId="0" fontId="0" fillId="21" borderId="0" xfId="0" applyFill="1"/>
    <xf numFmtId="0" fontId="0" fillId="21" borderId="2" xfId="0" applyFill="1" applyBorder="1"/>
    <xf numFmtId="0" fontId="13" fillId="0" borderId="0" xfId="0" applyFont="1" applyAlignment="1">
      <alignment horizontal="right"/>
    </xf>
    <xf numFmtId="0" fontId="7" fillId="0" borderId="0" xfId="0" applyFont="1" applyAlignment="1">
      <alignment horizontal="right"/>
    </xf>
    <xf numFmtId="0" fontId="7" fillId="0" borderId="67" xfId="0" applyFont="1" applyBorder="1" applyAlignment="1">
      <alignment horizontal="center" vertical="center"/>
    </xf>
    <xf numFmtId="0" fontId="7" fillId="0" borderId="68" xfId="0" applyFont="1" applyBorder="1" applyAlignment="1">
      <alignment horizontal="center" vertical="center"/>
    </xf>
    <xf numFmtId="0" fontId="7" fillId="0" borderId="69" xfId="0" applyFont="1" applyBorder="1" applyAlignment="1">
      <alignment horizontal="center" vertical="center"/>
    </xf>
    <xf numFmtId="0" fontId="7" fillId="0" borderId="0" xfId="0" applyFont="1" applyAlignment="1">
      <alignment horizontal="right" vertical="center"/>
    </xf>
    <xf numFmtId="0" fontId="7" fillId="0" borderId="72" xfId="0" applyFont="1" applyBorder="1" applyAlignment="1">
      <alignment vertical="center"/>
    </xf>
    <xf numFmtId="0" fontId="0" fillId="0" borderId="73" xfId="0" applyBorder="1"/>
    <xf numFmtId="0" fontId="0" fillId="0" borderId="74" xfId="0" applyBorder="1"/>
    <xf numFmtId="0" fontId="3" fillId="22" borderId="0" xfId="4" applyFill="1"/>
    <xf numFmtId="0" fontId="0" fillId="23" borderId="28" xfId="0" applyFill="1" applyBorder="1"/>
    <xf numFmtId="0" fontId="0" fillId="23" borderId="63" xfId="0" applyFill="1" applyBorder="1"/>
    <xf numFmtId="0" fontId="0" fillId="23" borderId="0" xfId="0" applyFill="1" applyBorder="1"/>
    <xf numFmtId="0" fontId="0" fillId="23" borderId="90" xfId="0" applyFill="1" applyBorder="1"/>
    <xf numFmtId="0" fontId="0" fillId="23" borderId="27" xfId="0" applyFill="1" applyBorder="1"/>
    <xf numFmtId="0" fontId="0" fillId="23" borderId="61" xfId="0" applyFill="1" applyBorder="1"/>
    <xf numFmtId="0" fontId="16" fillId="23" borderId="62" xfId="0" applyFont="1" applyFill="1" applyBorder="1"/>
    <xf numFmtId="0" fontId="17" fillId="23" borderId="89" xfId="0" applyFont="1" applyFill="1" applyBorder="1"/>
    <xf numFmtId="0" fontId="18" fillId="23" borderId="60" xfId="0" applyFont="1" applyFill="1" applyBorder="1"/>
    <xf numFmtId="0" fontId="5" fillId="13" borderId="0" xfId="0" applyFont="1" applyFill="1" applyBorder="1"/>
    <xf numFmtId="0" fontId="5" fillId="14" borderId="0" xfId="0" applyFont="1" applyFill="1" applyBorder="1"/>
    <xf numFmtId="0" fontId="8" fillId="13" borderId="1" xfId="0" applyFont="1" applyFill="1" applyBorder="1"/>
    <xf numFmtId="0" fontId="5" fillId="13" borderId="2" xfId="0" applyFont="1" applyFill="1" applyBorder="1"/>
    <xf numFmtId="0" fontId="8" fillId="14" borderId="3" xfId="0" applyFont="1" applyFill="1" applyBorder="1"/>
    <xf numFmtId="0" fontId="5" fillId="14" borderId="4" xfId="0" applyFont="1" applyFill="1" applyBorder="1"/>
    <xf numFmtId="0" fontId="5" fillId="14" borderId="5" xfId="0" applyFont="1" applyFill="1" applyBorder="1"/>
    <xf numFmtId="0" fontId="0" fillId="0" borderId="50" xfId="0" applyBorder="1" applyAlignment="1">
      <alignment horizontal="left" vertical="center"/>
    </xf>
    <xf numFmtId="0" fontId="0" fillId="0" borderId="51" xfId="0" applyBorder="1" applyAlignment="1">
      <alignment horizontal="left" vertical="center"/>
    </xf>
    <xf numFmtId="0" fontId="0" fillId="0" borderId="97" xfId="0" applyBorder="1" applyAlignment="1">
      <alignment horizontal="left" vertical="center"/>
    </xf>
    <xf numFmtId="0" fontId="0" fillId="0" borderId="95" xfId="0" applyBorder="1" applyAlignment="1">
      <alignment horizontal="left" vertical="center"/>
    </xf>
    <xf numFmtId="0" fontId="0" fillId="0" borderId="94" xfId="0" applyBorder="1" applyAlignment="1">
      <alignment horizontal="left" vertical="center"/>
    </xf>
    <xf numFmtId="0" fontId="0" fillId="0" borderId="98" xfId="0" applyBorder="1" applyAlignment="1">
      <alignment horizontal="left" vertical="center"/>
    </xf>
    <xf numFmtId="0" fontId="0" fillId="0" borderId="103" xfId="0" applyBorder="1" applyAlignment="1">
      <alignment horizontal="left" vertical="center"/>
    </xf>
    <xf numFmtId="0" fontId="0" fillId="0" borderId="101" xfId="0" applyBorder="1" applyAlignment="1">
      <alignment horizontal="left" vertical="center"/>
    </xf>
    <xf numFmtId="0" fontId="0" fillId="0" borderId="102" xfId="0" applyBorder="1" applyAlignment="1">
      <alignment horizontal="left" vertical="center"/>
    </xf>
    <xf numFmtId="0" fontId="4" fillId="0" borderId="87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100" xfId="0" applyFont="1" applyBorder="1" applyAlignment="1">
      <alignment horizontal="left" vertical="center"/>
    </xf>
    <xf numFmtId="0" fontId="0" fillId="0" borderId="76" xfId="0" applyBorder="1" applyAlignment="1">
      <alignment horizontal="center" vertical="center"/>
    </xf>
    <xf numFmtId="0" fontId="0" fillId="0" borderId="99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88" xfId="0" applyBorder="1" applyAlignment="1">
      <alignment horizontal="center" vertical="center"/>
    </xf>
    <xf numFmtId="0" fontId="0" fillId="5" borderId="48" xfId="0" applyFill="1" applyBorder="1" applyAlignment="1">
      <alignment horizontal="center"/>
    </xf>
    <xf numFmtId="0" fontId="0" fillId="5" borderId="57" xfId="0" applyFill="1" applyBorder="1" applyAlignment="1">
      <alignment horizontal="center"/>
    </xf>
    <xf numFmtId="49" fontId="0" fillId="2" borderId="56" xfId="0" applyNumberFormat="1" applyFill="1" applyBorder="1" applyAlignment="1">
      <alignment horizontal="center"/>
    </xf>
    <xf numFmtId="49" fontId="0" fillId="2" borderId="48" xfId="0" applyNumberFormat="1" applyFill="1" applyBorder="1" applyAlignment="1">
      <alignment horizontal="center"/>
    </xf>
    <xf numFmtId="49" fontId="0" fillId="2" borderId="57" xfId="0" applyNumberFormat="1" applyFill="1" applyBorder="1" applyAlignment="1">
      <alignment horizontal="center"/>
    </xf>
    <xf numFmtId="0" fontId="0" fillId="5" borderId="56" xfId="0" applyFill="1" applyBorder="1" applyAlignment="1">
      <alignment horizontal="center"/>
    </xf>
    <xf numFmtId="0" fontId="13" fillId="0" borderId="83" xfId="0" applyFont="1" applyBorder="1" applyAlignment="1">
      <alignment horizontal="left" vertical="center"/>
    </xf>
    <xf numFmtId="0" fontId="13" fillId="0" borderId="84" xfId="0" applyFont="1" applyBorder="1" applyAlignment="1">
      <alignment horizontal="left" vertical="center"/>
    </xf>
    <xf numFmtId="0" fontId="13" fillId="0" borderId="85" xfId="0" applyFont="1" applyBorder="1" applyAlignment="1">
      <alignment horizontal="left" vertical="center"/>
    </xf>
    <xf numFmtId="0" fontId="6" fillId="0" borderId="0" xfId="0" applyFont="1" applyAlignment="1">
      <alignment horizont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0" fontId="14" fillId="0" borderId="44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4" fillId="0" borderId="65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7" fillId="0" borderId="70" xfId="0" applyFont="1" applyBorder="1" applyAlignment="1">
      <alignment horizontal="center" vertical="center"/>
    </xf>
    <xf numFmtId="0" fontId="7" fillId="0" borderId="71" xfId="0" applyFont="1" applyBorder="1" applyAlignment="1">
      <alignment horizontal="center" vertical="center"/>
    </xf>
    <xf numFmtId="0" fontId="7" fillId="0" borderId="86" xfId="0" applyFont="1" applyBorder="1" applyAlignment="1">
      <alignment horizontal="left" vertical="center"/>
    </xf>
    <xf numFmtId="0" fontId="13" fillId="7" borderId="75" xfId="0" applyFont="1" applyFill="1" applyBorder="1" applyAlignment="1">
      <alignment horizontal="left" vertical="center"/>
    </xf>
    <xf numFmtId="0" fontId="13" fillId="7" borderId="76" xfId="0" applyFont="1" applyFill="1" applyBorder="1" applyAlignment="1">
      <alignment horizontal="left" vertical="center"/>
    </xf>
    <xf numFmtId="0" fontId="13" fillId="7" borderId="77" xfId="0" applyFont="1" applyFill="1" applyBorder="1" applyAlignment="1">
      <alignment horizontal="left" vertical="center"/>
    </xf>
    <xf numFmtId="0" fontId="13" fillId="0" borderId="78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3" fillId="0" borderId="79" xfId="0" applyFont="1" applyBorder="1" applyAlignment="1">
      <alignment horizontal="left" vertical="center"/>
    </xf>
    <xf numFmtId="0" fontId="13" fillId="7" borderId="80" xfId="0" applyFont="1" applyFill="1" applyBorder="1" applyAlignment="1">
      <alignment horizontal="left" vertical="center"/>
    </xf>
    <xf numFmtId="0" fontId="13" fillId="7" borderId="81" xfId="0" applyFont="1" applyFill="1" applyBorder="1" applyAlignment="1">
      <alignment horizontal="left" vertical="center"/>
    </xf>
    <xf numFmtId="0" fontId="13" fillId="7" borderId="82" xfId="0" applyFont="1" applyFill="1" applyBorder="1" applyAlignment="1">
      <alignment horizontal="left" vertical="center"/>
    </xf>
    <xf numFmtId="0" fontId="0" fillId="0" borderId="51" xfId="0" applyBorder="1" applyAlignment="1">
      <alignment horizontal="center" vertical="center"/>
    </xf>
    <xf numFmtId="0" fontId="0" fillId="0" borderId="52" xfId="0" applyBorder="1" applyAlignment="1">
      <alignment horizontal="center" vertical="center"/>
    </xf>
    <xf numFmtId="0" fontId="0" fillId="0" borderId="94" xfId="0" applyBorder="1" applyAlignment="1">
      <alignment horizontal="center" vertical="center"/>
    </xf>
    <xf numFmtId="0" fontId="0" fillId="0" borderId="96" xfId="0" applyBorder="1" applyAlignment="1">
      <alignment horizontal="center" vertical="center"/>
    </xf>
    <xf numFmtId="0" fontId="0" fillId="2" borderId="54" xfId="0" applyFill="1" applyBorder="1" applyAlignment="1">
      <alignment horizontal="center"/>
    </xf>
    <xf numFmtId="0" fontId="0" fillId="2" borderId="47" xfId="0" applyFill="1" applyBorder="1" applyAlignment="1">
      <alignment horizontal="center"/>
    </xf>
    <xf numFmtId="0" fontId="0" fillId="2" borderId="55" xfId="0" applyFill="1" applyBorder="1" applyAlignment="1">
      <alignment horizontal="center"/>
    </xf>
    <xf numFmtId="0" fontId="0" fillId="5" borderId="54" xfId="0" applyFill="1" applyBorder="1" applyAlignment="1">
      <alignment horizontal="center"/>
    </xf>
    <xf numFmtId="0" fontId="0" fillId="5" borderId="47" xfId="0" applyFill="1" applyBorder="1" applyAlignment="1">
      <alignment horizontal="center"/>
    </xf>
    <xf numFmtId="0" fontId="0" fillId="5" borderId="55" xfId="0" applyFill="1" applyBorder="1" applyAlignment="1">
      <alignment horizontal="center"/>
    </xf>
    <xf numFmtId="0" fontId="13" fillId="2" borderId="56" xfId="0" applyFont="1" applyFill="1" applyBorder="1" applyAlignment="1">
      <alignment horizontal="center"/>
    </xf>
    <xf numFmtId="0" fontId="13" fillId="2" borderId="48" xfId="0" applyFont="1" applyFill="1" applyBorder="1" applyAlignment="1">
      <alignment horizontal="center"/>
    </xf>
    <xf numFmtId="0" fontId="13" fillId="2" borderId="57" xfId="0" applyFont="1" applyFill="1" applyBorder="1" applyAlignment="1">
      <alignment horizontal="center"/>
    </xf>
    <xf numFmtId="0" fontId="13" fillId="5" borderId="56" xfId="0" applyFont="1" applyFill="1" applyBorder="1" applyAlignment="1">
      <alignment horizontal="center"/>
    </xf>
    <xf numFmtId="0" fontId="13" fillId="5" borderId="48" xfId="0" applyFont="1" applyFill="1" applyBorder="1" applyAlignment="1">
      <alignment horizontal="center"/>
    </xf>
    <xf numFmtId="0" fontId="13" fillId="5" borderId="57" xfId="0" applyFont="1" applyFill="1" applyBorder="1" applyAlignment="1">
      <alignment horizontal="center"/>
    </xf>
    <xf numFmtId="0" fontId="0" fillId="2" borderId="56" xfId="0" applyFill="1" applyBorder="1" applyAlignment="1">
      <alignment horizontal="center"/>
    </xf>
    <xf numFmtId="0" fontId="0" fillId="2" borderId="48" xfId="0" applyFill="1" applyBorder="1" applyAlignment="1">
      <alignment horizontal="center"/>
    </xf>
    <xf numFmtId="0" fontId="0" fillId="2" borderId="57" xfId="0" applyFill="1" applyBorder="1" applyAlignment="1">
      <alignment horizontal="center"/>
    </xf>
    <xf numFmtId="0" fontId="4" fillId="12" borderId="24" xfId="0" applyFont="1" applyFill="1" applyBorder="1" applyAlignment="1">
      <alignment horizontal="left" wrapText="1"/>
    </xf>
    <xf numFmtId="0" fontId="4" fillId="12" borderId="25" xfId="0" applyFont="1" applyFill="1" applyBorder="1" applyAlignment="1">
      <alignment horizontal="left" wrapText="1"/>
    </xf>
    <xf numFmtId="0" fontId="4" fillId="12" borderId="26" xfId="0" applyFont="1" applyFill="1" applyBorder="1" applyAlignment="1">
      <alignment horizontal="left" wrapText="1"/>
    </xf>
    <xf numFmtId="0" fontId="5" fillId="4" borderId="64" xfId="0" applyFont="1" applyFill="1" applyBorder="1" applyAlignment="1">
      <alignment horizontal="left" vertical="top" wrapText="1"/>
    </xf>
    <xf numFmtId="0" fontId="5" fillId="4" borderId="0" xfId="0" applyFont="1" applyFill="1" applyAlignment="1">
      <alignment horizontal="left" vertical="top" wrapText="1"/>
    </xf>
    <xf numFmtId="0" fontId="5" fillId="4" borderId="2" xfId="0" applyFont="1" applyFill="1" applyBorder="1" applyAlignment="1">
      <alignment horizontal="left" vertical="top" wrapText="1"/>
    </xf>
    <xf numFmtId="0" fontId="5" fillId="15" borderId="31" xfId="0" applyFont="1" applyFill="1" applyBorder="1" applyAlignment="1">
      <alignment horizontal="center" textRotation="90"/>
    </xf>
    <xf numFmtId="49" fontId="0" fillId="5" borderId="49" xfId="0" applyNumberFormat="1" applyFill="1" applyBorder="1" applyAlignment="1">
      <alignment horizontal="center"/>
    </xf>
    <xf numFmtId="49" fontId="0" fillId="5" borderId="59" xfId="0" applyNumberFormat="1" applyFill="1" applyBorder="1" applyAlignment="1">
      <alignment horizontal="center"/>
    </xf>
    <xf numFmtId="49" fontId="0" fillId="2" borderId="91" xfId="0" applyNumberFormat="1" applyFill="1" applyBorder="1" applyAlignment="1">
      <alignment horizontal="center"/>
    </xf>
    <xf numFmtId="49" fontId="0" fillId="2" borderId="92" xfId="0" applyNumberFormat="1" applyFill="1" applyBorder="1" applyAlignment="1">
      <alignment horizontal="center"/>
    </xf>
    <xf numFmtId="49" fontId="0" fillId="2" borderId="93" xfId="0" applyNumberFormat="1" applyFill="1" applyBorder="1" applyAlignment="1">
      <alignment horizontal="center"/>
    </xf>
    <xf numFmtId="49" fontId="0" fillId="5" borderId="58" xfId="0" applyNumberFormat="1" applyFill="1" applyBorder="1" applyAlignment="1">
      <alignment horizontal="center"/>
    </xf>
    <xf numFmtId="0" fontId="4" fillId="6" borderId="24" xfId="0" applyFont="1" applyFill="1" applyBorder="1" applyAlignment="1">
      <alignment horizontal="left" vertical="center" wrapText="1"/>
    </xf>
    <xf numFmtId="0" fontId="4" fillId="6" borderId="25" xfId="0" applyFont="1" applyFill="1" applyBorder="1" applyAlignment="1">
      <alignment horizontal="left" vertical="center" wrapText="1"/>
    </xf>
    <xf numFmtId="0" fontId="4" fillId="6" borderId="26" xfId="0" applyFont="1" applyFill="1" applyBorder="1" applyAlignment="1">
      <alignment horizontal="left" vertical="center" wrapText="1"/>
    </xf>
  </cellXfs>
  <cellStyles count="5">
    <cellStyle name="Normale" xfId="0" builtinId="0"/>
    <cellStyle name="Normale 2" xfId="2" xr:uid="{00000000-0005-0000-0000-000001000000}"/>
    <cellStyle name="Normale 3" xfId="1" xr:uid="{00000000-0005-0000-0000-000002000000}"/>
    <cellStyle name="Normale 4" xfId="3" xr:uid="{00000000-0005-0000-0000-000003000000}"/>
    <cellStyle name="Normale 5" xfId="4" xr:uid="{00000000-0005-0000-0000-000004000000}"/>
  </cellStyles>
  <dxfs count="4">
    <dxf>
      <fill>
        <patternFill>
          <bgColor theme="9" tint="0.79998168889431442"/>
        </patternFill>
      </fill>
    </dxf>
    <dxf>
      <fill>
        <patternFill>
          <bgColor theme="9" tint="0.59996337778862885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colors>
    <mruColors>
      <color rgb="FFCC00CC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9</xdr:row>
      <xdr:rowOff>0</xdr:rowOff>
    </xdr:from>
    <xdr:to>
      <xdr:col>2</xdr:col>
      <xdr:colOff>7525</xdr:colOff>
      <xdr:row>10</xdr:row>
      <xdr:rowOff>7525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ADDEB14-1A09-4A54-B81E-E7E3239D2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1530350"/>
          <a:ext cx="255175" cy="248825"/>
        </a:xfrm>
        <a:prstGeom prst="rect">
          <a:avLst/>
        </a:prstGeom>
      </xdr:spPr>
    </xdr:pic>
    <xdr:clientData/>
  </xdr:twoCellAnchor>
  <xdr:twoCellAnchor editAs="oneCell">
    <xdr:from>
      <xdr:col>1</xdr:col>
      <xdr:colOff>0</xdr:colOff>
      <xdr:row>7</xdr:row>
      <xdr:rowOff>0</xdr:rowOff>
    </xdr:from>
    <xdr:to>
      <xdr:col>2</xdr:col>
      <xdr:colOff>11907</xdr:colOff>
      <xdr:row>8</xdr:row>
      <xdr:rowOff>7524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EC71C56-E5B2-43D6-BFC3-49240A925F1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3795" y="1831295"/>
          <a:ext cx="255701" cy="246330"/>
        </a:xfrm>
        <a:prstGeom prst="rect">
          <a:avLst/>
        </a:prstGeom>
      </xdr:spPr>
    </xdr:pic>
    <xdr:clientData/>
  </xdr:twoCellAnchor>
  <xdr:twoCellAnchor editAs="oneCell">
    <xdr:from>
      <xdr:col>19</xdr:col>
      <xdr:colOff>0</xdr:colOff>
      <xdr:row>5</xdr:row>
      <xdr:rowOff>0</xdr:rowOff>
    </xdr:from>
    <xdr:to>
      <xdr:col>20</xdr:col>
      <xdr:colOff>7525</xdr:colOff>
      <xdr:row>6</xdr:row>
      <xdr:rowOff>7526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0F287F49-AB3D-45DB-8403-7F4B9619A8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200" y="2152650"/>
          <a:ext cx="255175" cy="248825"/>
        </a:xfrm>
        <a:prstGeom prst="rect">
          <a:avLst/>
        </a:prstGeom>
      </xdr:spPr>
    </xdr:pic>
    <xdr:clientData/>
  </xdr:twoCellAnchor>
  <xdr:twoCellAnchor editAs="oneCell">
    <xdr:from>
      <xdr:col>1</xdr:col>
      <xdr:colOff>9525</xdr:colOff>
      <xdr:row>5</xdr:row>
      <xdr:rowOff>0</xdr:rowOff>
    </xdr:from>
    <xdr:to>
      <xdr:col>2</xdr:col>
      <xdr:colOff>29751</xdr:colOff>
      <xdr:row>6</xdr:row>
      <xdr:rowOff>7525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56882599-3F83-4346-BCCF-85B53983918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87725" y="1841500"/>
          <a:ext cx="255175" cy="2488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5</xdr:row>
      <xdr:rowOff>0</xdr:rowOff>
    </xdr:from>
    <xdr:to>
      <xdr:col>11</xdr:col>
      <xdr:colOff>7524</xdr:colOff>
      <xdr:row>6</xdr:row>
      <xdr:rowOff>7526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84BF6833-6BCB-4842-B5E5-9FE2B23748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1300" y="2152650"/>
          <a:ext cx="255175" cy="248825"/>
        </a:xfrm>
        <a:prstGeom prst="rect">
          <a:avLst/>
        </a:prstGeom>
      </xdr:spPr>
    </xdr:pic>
    <xdr:clientData/>
  </xdr:twoCellAnchor>
  <xdr:twoCellAnchor editAs="oneCell">
    <xdr:from>
      <xdr:col>10</xdr:col>
      <xdr:colOff>0</xdr:colOff>
      <xdr:row>7</xdr:row>
      <xdr:rowOff>0</xdr:rowOff>
    </xdr:from>
    <xdr:to>
      <xdr:col>11</xdr:col>
      <xdr:colOff>7525</xdr:colOff>
      <xdr:row>8</xdr:row>
      <xdr:rowOff>7524</xdr:rowOff>
    </xdr:to>
    <xdr:pic>
      <xdr:nvPicPr>
        <xdr:cNvPr id="9" name="Immagine 8">
          <a:extLst>
            <a:ext uri="{FF2B5EF4-FFF2-40B4-BE49-F238E27FC236}">
              <a16:creationId xmlns:a16="http://schemas.microsoft.com/office/drawing/2014/main" id="{3BC97A22-9375-465B-A22C-866F6AC4FCB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78200" y="1530350"/>
          <a:ext cx="255175" cy="248825"/>
        </a:xfrm>
        <a:prstGeom prst="rect">
          <a:avLst/>
        </a:prstGeom>
      </xdr:spPr>
    </xdr:pic>
    <xdr:clientData/>
  </xdr:twoCellAnchor>
  <xdr:twoCellAnchor>
    <xdr:from>
      <xdr:col>0</xdr:col>
      <xdr:colOff>0</xdr:colOff>
      <xdr:row>1</xdr:row>
      <xdr:rowOff>104775</xdr:rowOff>
    </xdr:from>
    <xdr:to>
      <xdr:col>26</xdr:col>
      <xdr:colOff>31750</xdr:colOff>
      <xdr:row>1</xdr:row>
      <xdr:rowOff>887170</xdr:rowOff>
    </xdr:to>
    <xdr:pic>
      <xdr:nvPicPr>
        <xdr:cNvPr id="10" name="Immagine 9" descr="Marce">
          <a:extLst>
            <a:ext uri="{FF2B5EF4-FFF2-40B4-BE49-F238E27FC236}">
              <a16:creationId xmlns:a16="http://schemas.microsoft.com/office/drawing/2014/main" id="{62057C95-2910-4043-9137-7EF83B1EBE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530225"/>
          <a:ext cx="6305550" cy="78239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5B9BD5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000000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0</xdr:col>
      <xdr:colOff>142875</xdr:colOff>
      <xdr:row>0</xdr:row>
      <xdr:rowOff>28576</xdr:rowOff>
    </xdr:from>
    <xdr:to>
      <xdr:col>2</xdr:col>
      <xdr:colOff>114300</xdr:colOff>
      <xdr:row>0</xdr:row>
      <xdr:rowOff>408725</xdr:rowOff>
    </xdr:to>
    <xdr:pic>
      <xdr:nvPicPr>
        <xdr:cNvPr id="11" name="Immagine 10">
          <a:extLst>
            <a:ext uri="{FF2B5EF4-FFF2-40B4-BE49-F238E27FC236}">
              <a16:creationId xmlns:a16="http://schemas.microsoft.com/office/drawing/2014/main" id="{085CC624-C6BB-4F33-B4E6-CBD783548DB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2875" y="28576"/>
          <a:ext cx="454025" cy="380149"/>
        </a:xfrm>
        <a:prstGeom prst="rect">
          <a:avLst/>
        </a:prstGeom>
      </xdr:spPr>
    </xdr:pic>
    <xdr:clientData/>
  </xdr:twoCellAnchor>
  <xdr:twoCellAnchor>
    <xdr:from>
      <xdr:col>19</xdr:col>
      <xdr:colOff>11110</xdr:colOff>
      <xdr:row>7</xdr:row>
      <xdr:rowOff>2</xdr:rowOff>
    </xdr:from>
    <xdr:to>
      <xdr:col>20</xdr:col>
      <xdr:colOff>17012</xdr:colOff>
      <xdr:row>8</xdr:row>
      <xdr:rowOff>1</xdr:rowOff>
    </xdr:to>
    <xdr:pic>
      <xdr:nvPicPr>
        <xdr:cNvPr id="12" name="Immagine 11" descr="Punti Boost">
          <a:extLst>
            <a:ext uri="{FF2B5EF4-FFF2-40B4-BE49-F238E27FC236}">
              <a16:creationId xmlns:a16="http://schemas.microsoft.com/office/drawing/2014/main" id="{523009DE-421A-4281-9D46-38DA3360C1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99414" y="2137457"/>
          <a:ext cx="249696" cy="23245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25400" algn="ctr">
              <a:solidFill>
                <a:srgbClr val="000000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EEECE1"/>
                </a:outerShdw>
              </a:effectLst>
            </a14:hiddenEffects>
          </a:ext>
        </a:extLst>
      </xdr:spPr>
    </xdr:pic>
    <xdr:clientData/>
  </xdr:twoCellAnchor>
  <xdr:twoCellAnchor editAs="oneCell">
    <xdr:from>
      <xdr:col>17</xdr:col>
      <xdr:colOff>234950</xdr:colOff>
      <xdr:row>9</xdr:row>
      <xdr:rowOff>0</xdr:rowOff>
    </xdr:from>
    <xdr:to>
      <xdr:col>19</xdr:col>
      <xdr:colOff>6350</xdr:colOff>
      <xdr:row>10</xdr:row>
      <xdr:rowOff>6351</xdr:rowOff>
    </xdr:to>
    <xdr:pic>
      <xdr:nvPicPr>
        <xdr:cNvPr id="14" name="Immagine 9">
          <a:extLst>
            <a:ext uri="{FF2B5EF4-FFF2-40B4-BE49-F238E27FC236}">
              <a16:creationId xmlns:a16="http://schemas.microsoft.com/office/drawing/2014/main" id="{1E2FE599-8C61-4EAC-B66F-16733CE4B8E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949700" y="1682750"/>
          <a:ext cx="260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21</xdr:col>
      <xdr:colOff>234950</xdr:colOff>
      <xdr:row>9</xdr:row>
      <xdr:rowOff>0</xdr:rowOff>
    </xdr:from>
    <xdr:to>
      <xdr:col>23</xdr:col>
      <xdr:colOff>6350</xdr:colOff>
      <xdr:row>10</xdr:row>
      <xdr:rowOff>6351</xdr:rowOff>
    </xdr:to>
    <xdr:pic>
      <xdr:nvPicPr>
        <xdr:cNvPr id="15" name="Immagine 10">
          <a:extLst>
            <a:ext uri="{FF2B5EF4-FFF2-40B4-BE49-F238E27FC236}">
              <a16:creationId xmlns:a16="http://schemas.microsoft.com/office/drawing/2014/main" id="{1B953A00-7F4F-45F9-9E17-7356AE97BDE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40300" y="1682750"/>
          <a:ext cx="260350" cy="247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23</xdr:col>
      <xdr:colOff>0</xdr:colOff>
      <xdr:row>7</xdr:row>
      <xdr:rowOff>0</xdr:rowOff>
    </xdr:from>
    <xdr:to>
      <xdr:col>24</xdr:col>
      <xdr:colOff>7525</xdr:colOff>
      <xdr:row>8</xdr:row>
      <xdr:rowOff>7524</xdr:rowOff>
    </xdr:to>
    <xdr:pic>
      <xdr:nvPicPr>
        <xdr:cNvPr id="17" name="Immagine 16">
          <a:extLst>
            <a:ext uri="{FF2B5EF4-FFF2-40B4-BE49-F238E27FC236}">
              <a16:creationId xmlns:a16="http://schemas.microsoft.com/office/drawing/2014/main" id="{123CEA72-09FD-42AD-9652-52A7DF12FE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119688" y="2137455"/>
          <a:ext cx="257669" cy="246330"/>
        </a:xfrm>
        <a:prstGeom prst="rect">
          <a:avLst/>
        </a:prstGeom>
      </xdr:spPr>
    </xdr:pic>
    <xdr:clientData/>
  </xdr:twoCellAnchor>
  <xdr:twoCellAnchor editAs="oneCell">
    <xdr:from>
      <xdr:col>13</xdr:col>
      <xdr:colOff>147413</xdr:colOff>
      <xdr:row>0</xdr:row>
      <xdr:rowOff>0</xdr:rowOff>
    </xdr:from>
    <xdr:to>
      <xdr:col>15</xdr:col>
      <xdr:colOff>199068</xdr:colOff>
      <xdr:row>1</xdr:row>
      <xdr:rowOff>9527</xdr:rowOff>
    </xdr:to>
    <xdr:pic>
      <xdr:nvPicPr>
        <xdr:cNvPr id="8" name="Immagine 7">
          <a:extLst>
            <a:ext uri="{FF2B5EF4-FFF2-40B4-BE49-F238E27FC236}">
              <a16:creationId xmlns:a16="http://schemas.microsoft.com/office/drawing/2014/main" id="{EF074D3C-A2A2-C3EF-F04D-5220207D6C2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16743" y="0"/>
          <a:ext cx="539245" cy="428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CA7C8D2-53C8-4EAD-92D6-211406E86EB6}">
  <sheetPr>
    <pageSetUpPr fitToPage="1"/>
  </sheetPr>
  <dimension ref="A1:AM52"/>
  <sheetViews>
    <sheetView tabSelected="1" zoomScale="112" zoomScaleNormal="112" workbookViewId="0">
      <selection activeCell="AN14" sqref="AN14"/>
    </sheetView>
  </sheetViews>
  <sheetFormatPr defaultColWidth="8.81640625" defaultRowHeight="14.5" x14ac:dyDescent="0.35"/>
  <cols>
    <col min="1" max="26" width="3.453125" customWidth="1"/>
    <col min="27" max="27" width="9.1796875" customWidth="1"/>
    <col min="28" max="28" width="9.1796875" hidden="1" customWidth="1"/>
    <col min="29" max="29" width="9.81640625" hidden="1" customWidth="1"/>
    <col min="30" max="39" width="9.1796875" hidden="1" customWidth="1"/>
    <col min="40" max="40" width="9.1796875" customWidth="1"/>
    <col min="41" max="41" width="6.453125" customWidth="1"/>
  </cols>
  <sheetData>
    <row r="1" spans="1:35" ht="33.75" customHeight="1" thickBot="1" x14ac:dyDescent="0.55000000000000004">
      <c r="A1" s="156"/>
      <c r="B1" s="156"/>
      <c r="D1" s="157"/>
      <c r="E1" s="158"/>
      <c r="F1" s="158"/>
      <c r="G1" s="158"/>
      <c r="H1" s="158"/>
      <c r="I1" s="158"/>
      <c r="J1" s="158"/>
      <c r="K1" s="158"/>
      <c r="L1" s="158"/>
      <c r="M1" s="159"/>
      <c r="Q1" s="157"/>
      <c r="R1" s="158"/>
      <c r="S1" s="158"/>
      <c r="T1" s="158"/>
      <c r="U1" s="158"/>
      <c r="V1" s="158"/>
      <c r="W1" s="158"/>
      <c r="X1" s="158"/>
      <c r="Y1" s="158"/>
      <c r="Z1" s="159"/>
    </row>
    <row r="2" spans="1:35" ht="81" customHeight="1" x14ac:dyDescent="0.35">
      <c r="A2" s="160"/>
      <c r="B2" s="160"/>
      <c r="C2" s="160"/>
      <c r="D2" s="160"/>
      <c r="E2" s="160"/>
      <c r="F2" s="160"/>
      <c r="G2" s="160"/>
      <c r="H2" s="160"/>
      <c r="I2" s="160"/>
      <c r="J2" s="160"/>
      <c r="K2" s="160"/>
      <c r="L2" s="160"/>
      <c r="M2" s="160"/>
      <c r="N2" s="160"/>
      <c r="O2" s="160"/>
      <c r="P2" s="160"/>
      <c r="Q2" s="160"/>
      <c r="R2" s="160"/>
      <c r="S2" s="160"/>
      <c r="T2" s="160"/>
      <c r="U2" s="160"/>
      <c r="V2" s="160"/>
      <c r="W2" s="160"/>
      <c r="X2" s="160"/>
      <c r="Y2" s="160"/>
      <c r="Z2" s="160"/>
      <c r="AD2" s="71"/>
    </row>
    <row r="3" spans="1:35" ht="6" customHeight="1" thickBot="1" x14ac:dyDescent="0.4">
      <c r="B3" s="6"/>
      <c r="C3" s="6"/>
      <c r="D3" s="6"/>
      <c r="E3" s="6"/>
      <c r="F3" s="6"/>
      <c r="G3" s="6"/>
      <c r="H3" s="6"/>
      <c r="I3" s="6"/>
      <c r="J3" s="6"/>
      <c r="K3" s="6"/>
      <c r="L3" s="6"/>
      <c r="M3" s="5"/>
      <c r="AD3" s="71"/>
    </row>
    <row r="4" spans="1:35" ht="18.75" customHeight="1" thickTop="1" thickBot="1" x14ac:dyDescent="0.4">
      <c r="B4" s="105"/>
      <c r="F4" s="106" t="s">
        <v>18</v>
      </c>
      <c r="G4" s="161">
        <v>20</v>
      </c>
      <c r="H4" s="162"/>
      <c r="N4" s="106" t="s">
        <v>19</v>
      </c>
      <c r="O4" s="163">
        <f>SUM(C6:H8)+SUM(L6:Q8)+SUM(U6:Z6)+SUM(C10:L10)</f>
        <v>6</v>
      </c>
      <c r="P4" s="164"/>
      <c r="R4" s="105"/>
      <c r="V4" s="106" t="s">
        <v>41</v>
      </c>
      <c r="W4" s="161">
        <f>G4-O4</f>
        <v>14</v>
      </c>
      <c r="X4" s="162"/>
      <c r="AB4" t="s">
        <v>17</v>
      </c>
      <c r="AC4" t="s">
        <v>17</v>
      </c>
      <c r="AD4" t="s">
        <v>17</v>
      </c>
      <c r="AE4" t="s">
        <v>49</v>
      </c>
      <c r="AF4" s="114" t="s">
        <v>59</v>
      </c>
      <c r="AG4" s="114" t="s">
        <v>59</v>
      </c>
      <c r="AH4" s="114" t="s">
        <v>59</v>
      </c>
      <c r="AI4" s="114" t="s">
        <v>59</v>
      </c>
    </row>
    <row r="5" spans="1:35" ht="6" customHeight="1" thickTop="1" thickBot="1" x14ac:dyDescent="0.4"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5"/>
      <c r="AB5">
        <v>1</v>
      </c>
      <c r="AC5">
        <v>0</v>
      </c>
      <c r="AD5" t="s">
        <v>42</v>
      </c>
      <c r="AE5" t="s">
        <v>46</v>
      </c>
      <c r="AF5" s="114" t="s">
        <v>51</v>
      </c>
      <c r="AG5" s="114" t="s">
        <v>52</v>
      </c>
      <c r="AH5" s="114" t="s">
        <v>53</v>
      </c>
      <c r="AI5" s="114" t="s">
        <v>54</v>
      </c>
    </row>
    <row r="6" spans="1:35" ht="18.75" customHeight="1" thickTop="1" thickBot="1" x14ac:dyDescent="0.4">
      <c r="A6" s="62" t="s">
        <v>17</v>
      </c>
      <c r="B6" s="61"/>
      <c r="C6" s="13">
        <v>1</v>
      </c>
      <c r="D6" s="13" t="str">
        <f>IF(AND(A6&gt;1,NOT(A6="sel")),1,"")</f>
        <v/>
      </c>
      <c r="E6" s="13" t="str">
        <f>IF(AND(A6&gt;2,NOT(A6="sel")),1,"")</f>
        <v/>
      </c>
      <c r="F6" s="13" t="str">
        <f>IF(AND(A6&gt;3,NOT(A6="sel")),1,"")</f>
        <v/>
      </c>
      <c r="G6" s="13" t="str">
        <f>IF(AND(A6&gt;4,NOT(A6="sel")),1,"")</f>
        <v/>
      </c>
      <c r="H6" s="14" t="str">
        <f>IF(AND(A6&gt;5,NOT(A6="sel")),1,"")</f>
        <v/>
      </c>
      <c r="J6" s="59" t="s">
        <v>17</v>
      </c>
      <c r="K6" s="15"/>
      <c r="L6" s="16">
        <v>1</v>
      </c>
      <c r="M6" s="16" t="str">
        <f>IF(AND(J6&gt;1,NOT(J6="sel")),1,"")</f>
        <v/>
      </c>
      <c r="N6" s="16" t="str">
        <f>IF(AND(J6&gt;2,NOT(J6="sel")),1,"")</f>
        <v/>
      </c>
      <c r="O6" s="16" t="str">
        <f>IF(AND(J6&gt;3,NOT(J6="sel")),1,"")</f>
        <v/>
      </c>
      <c r="P6" s="16" t="str">
        <f>IF(AND(J6&gt;4,NOT(J6="sel")),1,"")</f>
        <v/>
      </c>
      <c r="Q6" s="17" t="str">
        <f>IF(AND(J6&gt;5,NOT(J6="sel")),1,"")</f>
        <v/>
      </c>
      <c r="S6" s="63" t="s">
        <v>17</v>
      </c>
      <c r="T6" s="19"/>
      <c r="U6" s="20">
        <v>1</v>
      </c>
      <c r="V6" s="20" t="str">
        <f>IF(AND(S6&gt;1,NOT(S6="sel")),1,"")</f>
        <v/>
      </c>
      <c r="W6" s="20" t="str">
        <f>IF(AND(S6&gt;2,NOT(S6="sel")),1,"")</f>
        <v/>
      </c>
      <c r="X6" s="20" t="str">
        <f>IF(AND(S6&gt;3,NOT(S6="sel")),1,"")</f>
        <v/>
      </c>
      <c r="Y6" s="20" t="str">
        <f>IF(AND(S6&gt;4,NOT(S6="sel")),1,"")</f>
        <v/>
      </c>
      <c r="Z6" s="21" t="str">
        <f>IF(AND(S6&gt;5,NOT(S6="sel")),1,"")</f>
        <v/>
      </c>
      <c r="AB6">
        <v>2</v>
      </c>
      <c r="AC6">
        <v>1</v>
      </c>
      <c r="AD6" s="71" t="s">
        <v>43</v>
      </c>
      <c r="AE6" t="s">
        <v>47</v>
      </c>
      <c r="AF6" s="114" t="s">
        <v>50</v>
      </c>
      <c r="AG6" s="114" t="s">
        <v>50</v>
      </c>
      <c r="AH6" s="114" t="s">
        <v>50</v>
      </c>
      <c r="AI6" s="114" t="s">
        <v>50</v>
      </c>
    </row>
    <row r="7" spans="1:35" ht="6" customHeight="1" thickTop="1" thickBot="1" x14ac:dyDescent="0.4">
      <c r="A7" s="57"/>
      <c r="B7" s="6"/>
      <c r="C7" s="6"/>
      <c r="D7" s="6"/>
      <c r="E7" s="6"/>
      <c r="F7" s="6"/>
      <c r="G7" s="6"/>
      <c r="H7" s="6"/>
      <c r="I7" s="6"/>
      <c r="J7" s="6"/>
      <c r="K7" s="6"/>
      <c r="L7" s="6"/>
      <c r="M7" s="5"/>
      <c r="AB7">
        <v>3</v>
      </c>
      <c r="AC7">
        <v>2</v>
      </c>
      <c r="AD7" s="71"/>
      <c r="AE7" t="s">
        <v>48</v>
      </c>
      <c r="AF7" s="114" t="s">
        <v>55</v>
      </c>
      <c r="AG7" s="114" t="s">
        <v>56</v>
      </c>
      <c r="AH7" s="114" t="s">
        <v>57</v>
      </c>
      <c r="AI7" s="114" t="s">
        <v>58</v>
      </c>
    </row>
    <row r="8" spans="1:35" ht="18.75" customHeight="1" thickTop="1" thickBot="1" x14ac:dyDescent="0.4">
      <c r="A8" s="58" t="s">
        <v>17</v>
      </c>
      <c r="B8" s="10"/>
      <c r="C8" s="11">
        <v>1</v>
      </c>
      <c r="D8" s="11" t="str">
        <f>IF(AND(A8&gt;1,NOT(A8="sel")),1,"")</f>
        <v/>
      </c>
      <c r="E8" s="11" t="str">
        <f>IF(AND(A8&gt;2,NOT(A8="sel")),1,"")</f>
        <v/>
      </c>
      <c r="F8" s="11" t="str">
        <f>IF(AND(A8&gt;3,NOT(A8="sel")),1,"")</f>
        <v/>
      </c>
      <c r="G8" s="11" t="str">
        <f>IF(AND(A8&gt;4,NOT(A8="sel")),1,"")</f>
        <v/>
      </c>
      <c r="H8" s="12" t="str">
        <f>IF(AND(A8&gt;5,NOT(A8="sel")),1,"")</f>
        <v/>
      </c>
      <c r="J8" s="60" t="s">
        <v>17</v>
      </c>
      <c r="K8" s="7"/>
      <c r="L8" s="8">
        <v>1</v>
      </c>
      <c r="M8" s="8" t="str">
        <f>IF(AND(J8&gt;1,NOT(J8="sel")),1,"")</f>
        <v/>
      </c>
      <c r="N8" s="8" t="str">
        <f>IF(AND(J8&gt;2,NOT(J8="sel")),1,"")</f>
        <v/>
      </c>
      <c r="O8" s="8" t="str">
        <f>IF(AND(J8&gt;3,NOT(J8="sel")),1,"")</f>
        <v/>
      </c>
      <c r="P8" s="8" t="str">
        <f>IF(AND(J8&gt;4,NOT(J8="sel")),1,"")</f>
        <v/>
      </c>
      <c r="Q8" s="9" t="str">
        <f>IF(AND(J8&gt;5,NOT(J8="sel")),1,"")</f>
        <v/>
      </c>
      <c r="T8" s="69"/>
      <c r="U8" s="70">
        <v>1</v>
      </c>
      <c r="X8" t="str">
        <f>IF(AND($T$8&gt;1,NOT($T$8="sel")),1,"")</f>
        <v/>
      </c>
      <c r="Y8" s="18">
        <v>1</v>
      </c>
      <c r="AB8">
        <v>4</v>
      </c>
      <c r="AD8" s="71"/>
    </row>
    <row r="9" spans="1:35" ht="6" customHeight="1" thickTop="1" thickBot="1" x14ac:dyDescent="0.4">
      <c r="A9" s="57"/>
      <c r="C9" s="6"/>
      <c r="D9" s="6"/>
      <c r="E9" s="6"/>
      <c r="F9" s="6"/>
      <c r="G9" s="6"/>
      <c r="H9" s="6"/>
      <c r="I9" s="6"/>
      <c r="R9" s="57"/>
      <c r="AB9">
        <v>5</v>
      </c>
      <c r="AD9" s="71"/>
    </row>
    <row r="10" spans="1:35" ht="18.75" customHeight="1" thickTop="1" thickBot="1" x14ac:dyDescent="0.4">
      <c r="A10" s="56" t="s">
        <v>17</v>
      </c>
      <c r="B10" s="2"/>
      <c r="C10" s="3">
        <v>1</v>
      </c>
      <c r="D10" s="3" t="str">
        <f>IF(AND($A$10&gt;1,NOT($A$10="sel")),1,"")</f>
        <v/>
      </c>
      <c r="E10" s="3" t="str">
        <f>IF(AND($A$10&gt;2,NOT($A$10="sel")),1,"")</f>
        <v/>
      </c>
      <c r="F10" s="3" t="str">
        <f>IF(AND($A$10&gt;3,NOT($A$10="sel")),1,"")</f>
        <v/>
      </c>
      <c r="G10" s="3" t="str">
        <f>IF(AND($A$10&gt;4,NOT($A$10="sel")),1,"")</f>
        <v/>
      </c>
      <c r="H10" s="3" t="str">
        <f>IF(AND($A$10&gt;5,NOT($A$10="sel")),1,"")</f>
        <v/>
      </c>
      <c r="I10" s="3" t="str">
        <f>IF(AND($A$10&gt;6,NOT($A$10="sel")),1,"")</f>
        <v/>
      </c>
      <c r="J10" s="3" t="str">
        <f>IF(AND($A$10&gt;7,NOT($A$10="sel")),1,"")</f>
        <v/>
      </c>
      <c r="K10" s="3" t="str">
        <f>IF(AND($A$10&gt;8,NOT($A$10="sel")),1,"")</f>
        <v/>
      </c>
      <c r="L10" s="4" t="str">
        <f>IF(AND($A$10&gt;9,NOT($A$10="sel")),1,"")</f>
        <v/>
      </c>
      <c r="O10" s="110" t="s">
        <v>44</v>
      </c>
      <c r="P10" s="165" t="s">
        <v>17</v>
      </c>
      <c r="Q10" s="166"/>
      <c r="S10" s="107"/>
      <c r="T10" s="108" t="str">
        <f>IF(P10=AD5,1,"")</f>
        <v/>
      </c>
      <c r="U10" s="108" t="str">
        <f>IF(P10=AD5,1,"")</f>
        <v/>
      </c>
      <c r="V10" s="109" t="str">
        <f>IF(P10=AD5,1,"")</f>
        <v/>
      </c>
      <c r="W10" s="107"/>
      <c r="X10" s="108" t="str">
        <f>IF(P10=AD5,1,"")</f>
        <v/>
      </c>
      <c r="Y10" s="108" t="str">
        <f>IF(P10=AD5,1,"")</f>
        <v/>
      </c>
      <c r="Z10" s="109" t="str">
        <f>IF(P10=AD5,1,"")</f>
        <v/>
      </c>
      <c r="AB10">
        <v>6</v>
      </c>
      <c r="AD10" s="71"/>
    </row>
    <row r="11" spans="1:35" ht="6" customHeight="1" thickTop="1" thickBot="1" x14ac:dyDescent="0.4"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5"/>
      <c r="AB11">
        <v>7</v>
      </c>
      <c r="AD11" s="71"/>
    </row>
    <row r="12" spans="1:35" ht="18.75" customHeight="1" thickTop="1" x14ac:dyDescent="0.35">
      <c r="A12" s="111" t="s">
        <v>45</v>
      </c>
      <c r="B12" s="112"/>
      <c r="C12" s="112"/>
      <c r="D12" s="112"/>
      <c r="E12" s="112"/>
      <c r="F12" s="112"/>
      <c r="G12" s="167" t="s">
        <v>49</v>
      </c>
      <c r="H12" s="167"/>
      <c r="I12" s="167"/>
      <c r="J12" s="112"/>
      <c r="K12" s="112"/>
      <c r="L12" s="112"/>
      <c r="M12" s="112"/>
      <c r="N12" s="112"/>
      <c r="O12" s="112"/>
      <c r="P12" s="112"/>
      <c r="Q12" s="113"/>
      <c r="S12" s="131" t="s">
        <v>73</v>
      </c>
      <c r="T12" s="132"/>
      <c r="U12" s="132"/>
      <c r="V12" s="132"/>
      <c r="W12" s="133"/>
      <c r="X12" s="177"/>
      <c r="Y12" s="177"/>
      <c r="Z12" s="178"/>
      <c r="AB12">
        <v>8</v>
      </c>
    </row>
    <row r="13" spans="1:35" ht="18" customHeight="1" x14ac:dyDescent="0.35">
      <c r="A13" s="168" t="str">
        <f>VLOOKUP($G$12,AE4:AI7,2,FALSE)</f>
        <v>Seleziona il Carico Aerodinamico</v>
      </c>
      <c r="B13" s="169"/>
      <c r="C13" s="169"/>
      <c r="D13" s="169"/>
      <c r="E13" s="169"/>
      <c r="F13" s="169"/>
      <c r="G13" s="169"/>
      <c r="H13" s="169"/>
      <c r="I13" s="169"/>
      <c r="J13" s="169"/>
      <c r="K13" s="169"/>
      <c r="L13" s="169"/>
      <c r="M13" s="169"/>
      <c r="N13" s="169"/>
      <c r="O13" s="169"/>
      <c r="P13" s="169"/>
      <c r="Q13" s="170"/>
      <c r="S13" s="134" t="s">
        <v>72</v>
      </c>
      <c r="T13" s="135"/>
      <c r="U13" s="135"/>
      <c r="V13" s="135"/>
      <c r="W13" s="136"/>
      <c r="X13" s="179"/>
      <c r="Y13" s="179"/>
      <c r="Z13" s="180"/>
      <c r="AB13">
        <v>9</v>
      </c>
    </row>
    <row r="14" spans="1:35" ht="18" customHeight="1" x14ac:dyDescent="0.35">
      <c r="A14" s="171" t="str">
        <f>VLOOKUP($G$12,AE4:AI7,3,FALSE)</f>
        <v>Seleziona il Carico Aerodinamico</v>
      </c>
      <c r="B14" s="172"/>
      <c r="C14" s="172"/>
      <c r="D14" s="172"/>
      <c r="E14" s="172"/>
      <c r="F14" s="172"/>
      <c r="G14" s="172"/>
      <c r="H14" s="172"/>
      <c r="I14" s="172"/>
      <c r="J14" s="172"/>
      <c r="K14" s="172"/>
      <c r="L14" s="172"/>
      <c r="M14" s="172"/>
      <c r="N14" s="172"/>
      <c r="O14" s="172"/>
      <c r="P14" s="172"/>
      <c r="Q14" s="173"/>
      <c r="S14" s="134" t="s">
        <v>74</v>
      </c>
      <c r="T14" s="135"/>
      <c r="U14" s="135"/>
      <c r="V14" s="135"/>
      <c r="W14" s="136"/>
      <c r="X14" s="179"/>
      <c r="Y14" s="179"/>
      <c r="Z14" s="180"/>
      <c r="AB14">
        <v>10</v>
      </c>
    </row>
    <row r="15" spans="1:35" ht="18" customHeight="1" thickBot="1" x14ac:dyDescent="0.4">
      <c r="A15" s="174" t="str">
        <f>VLOOKUP($G$12,AE4:AI7,4,FALSE)</f>
        <v>Seleziona il Carico Aerodinamico</v>
      </c>
      <c r="B15" s="175"/>
      <c r="C15" s="175"/>
      <c r="D15" s="175"/>
      <c r="E15" s="175"/>
      <c r="F15" s="175"/>
      <c r="G15" s="175"/>
      <c r="H15" s="175"/>
      <c r="I15" s="175"/>
      <c r="J15" s="175"/>
      <c r="K15" s="175"/>
      <c r="L15" s="175"/>
      <c r="M15" s="175"/>
      <c r="N15" s="175"/>
      <c r="O15" s="175"/>
      <c r="P15" s="175"/>
      <c r="Q15" s="176"/>
      <c r="S15" s="137" t="s">
        <v>75</v>
      </c>
      <c r="T15" s="138"/>
      <c r="U15" s="138"/>
      <c r="V15" s="138"/>
      <c r="W15" s="139"/>
      <c r="X15" s="143"/>
      <c r="Y15" s="143"/>
      <c r="Z15" s="144"/>
    </row>
    <row r="16" spans="1:35" ht="18" customHeight="1" thickTop="1" thickBot="1" x14ac:dyDescent="0.4">
      <c r="A16" s="153" t="str">
        <f>VLOOKUP($G$12,AE4:AI7,5,FALSE)</f>
        <v>Seleziona il Carico Aerodinamico</v>
      </c>
      <c r="B16" s="154"/>
      <c r="C16" s="154"/>
      <c r="D16" s="154"/>
      <c r="E16" s="154"/>
      <c r="F16" s="154"/>
      <c r="G16" s="154"/>
      <c r="H16" s="154"/>
      <c r="I16" s="154"/>
      <c r="J16" s="154"/>
      <c r="K16" s="154"/>
      <c r="L16" s="154"/>
      <c r="M16" s="154"/>
      <c r="N16" s="154"/>
      <c r="O16" s="154"/>
      <c r="P16" s="154"/>
      <c r="Q16" s="155"/>
      <c r="S16" s="140" t="s">
        <v>60</v>
      </c>
      <c r="T16" s="141"/>
      <c r="U16" s="141"/>
      <c r="V16" s="141"/>
      <c r="W16" s="142"/>
      <c r="X16" s="145"/>
      <c r="Y16" s="145"/>
      <c r="Z16" s="146"/>
    </row>
    <row r="17" spans="1:35" ht="6" customHeight="1" thickTop="1" thickBot="1" x14ac:dyDescent="0.4"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5"/>
    </row>
    <row r="18" spans="1:35" ht="13.5" customHeight="1" x14ac:dyDescent="0.35">
      <c r="H18" s="181" t="s">
        <v>22</v>
      </c>
      <c r="I18" s="182"/>
      <c r="J18" s="182"/>
      <c r="K18" s="182"/>
      <c r="L18" s="182"/>
      <c r="M18" s="182"/>
      <c r="N18" s="182"/>
      <c r="O18" s="182"/>
      <c r="P18" s="183"/>
      <c r="Q18" s="184" t="s">
        <v>23</v>
      </c>
      <c r="R18" s="185"/>
      <c r="S18" s="185"/>
      <c r="T18" s="185"/>
      <c r="U18" s="185"/>
      <c r="V18" s="185"/>
      <c r="W18" s="185"/>
      <c r="X18" s="185"/>
      <c r="Y18" s="186"/>
    </row>
    <row r="19" spans="1:35" ht="13.5" customHeight="1" thickBot="1" x14ac:dyDescent="0.4">
      <c r="H19" s="187" t="s">
        <v>4</v>
      </c>
      <c r="I19" s="188"/>
      <c r="J19" s="188"/>
      <c r="K19" s="188" t="s">
        <v>6</v>
      </c>
      <c r="L19" s="188"/>
      <c r="M19" s="188"/>
      <c r="N19" s="188" t="s">
        <v>5</v>
      </c>
      <c r="O19" s="188"/>
      <c r="P19" s="189"/>
      <c r="Q19" s="190" t="s">
        <v>4</v>
      </c>
      <c r="R19" s="191"/>
      <c r="S19" s="191"/>
      <c r="T19" s="191" t="s">
        <v>6</v>
      </c>
      <c r="U19" s="191"/>
      <c r="V19" s="191"/>
      <c r="W19" s="191" t="s">
        <v>5</v>
      </c>
      <c r="X19" s="191"/>
      <c r="Y19" s="192"/>
    </row>
    <row r="20" spans="1:35" ht="13.5" customHeight="1" x14ac:dyDescent="0.35">
      <c r="B20" s="121" t="s">
        <v>61</v>
      </c>
      <c r="C20" s="115"/>
      <c r="D20" s="115"/>
      <c r="E20" s="115"/>
      <c r="F20" s="115"/>
      <c r="G20" s="116"/>
      <c r="H20" s="193" t="s">
        <v>24</v>
      </c>
      <c r="I20" s="194"/>
      <c r="J20" s="194"/>
      <c r="K20" s="194" t="s">
        <v>7</v>
      </c>
      <c r="L20" s="194"/>
      <c r="M20" s="194"/>
      <c r="N20" s="194" t="s">
        <v>24</v>
      </c>
      <c r="O20" s="194"/>
      <c r="P20" s="195"/>
      <c r="Q20" s="152" t="s">
        <v>24</v>
      </c>
      <c r="R20" s="147"/>
      <c r="S20" s="147"/>
      <c r="T20" s="147" t="s">
        <v>7</v>
      </c>
      <c r="U20" s="147"/>
      <c r="V20" s="147"/>
      <c r="W20" s="147" t="s">
        <v>64</v>
      </c>
      <c r="X20" s="147"/>
      <c r="Y20" s="148"/>
    </row>
    <row r="21" spans="1:35" ht="13.5" customHeight="1" x14ac:dyDescent="0.35">
      <c r="B21" s="122" t="s">
        <v>62</v>
      </c>
      <c r="C21" s="117"/>
      <c r="D21" s="117"/>
      <c r="E21" s="117"/>
      <c r="F21" s="117"/>
      <c r="G21" s="118"/>
      <c r="H21" s="149" t="s">
        <v>26</v>
      </c>
      <c r="I21" s="150"/>
      <c r="J21" s="150"/>
      <c r="K21" s="150" t="s">
        <v>8</v>
      </c>
      <c r="L21" s="150"/>
      <c r="M21" s="150"/>
      <c r="N21" s="150" t="s">
        <v>24</v>
      </c>
      <c r="O21" s="150"/>
      <c r="P21" s="151"/>
      <c r="Q21" s="152" t="s">
        <v>24</v>
      </c>
      <c r="R21" s="147"/>
      <c r="S21" s="147"/>
      <c r="T21" s="147" t="s">
        <v>8</v>
      </c>
      <c r="U21" s="147"/>
      <c r="V21" s="147"/>
      <c r="W21" s="147" t="s">
        <v>64</v>
      </c>
      <c r="X21" s="147"/>
      <c r="Y21" s="148"/>
    </row>
    <row r="22" spans="1:35" ht="13.5" customHeight="1" thickBot="1" x14ac:dyDescent="0.4">
      <c r="B22" s="123" t="s">
        <v>63</v>
      </c>
      <c r="C22" s="119"/>
      <c r="D22" s="119"/>
      <c r="E22" s="119"/>
      <c r="F22" s="119"/>
      <c r="G22" s="120"/>
      <c r="H22" s="205" t="s">
        <v>24</v>
      </c>
      <c r="I22" s="206"/>
      <c r="J22" s="206"/>
      <c r="K22" s="206" t="s">
        <v>8</v>
      </c>
      <c r="L22" s="206"/>
      <c r="M22" s="206"/>
      <c r="N22" s="206" t="s">
        <v>24</v>
      </c>
      <c r="O22" s="206"/>
      <c r="P22" s="207"/>
      <c r="Q22" s="208" t="s">
        <v>24</v>
      </c>
      <c r="R22" s="203"/>
      <c r="S22" s="203"/>
      <c r="T22" s="203" t="s">
        <v>7</v>
      </c>
      <c r="U22" s="203"/>
      <c r="V22" s="203"/>
      <c r="W22" s="203" t="s">
        <v>25</v>
      </c>
      <c r="X22" s="203"/>
      <c r="Y22" s="204"/>
    </row>
    <row r="23" spans="1:35" ht="8.15" customHeight="1" thickBot="1" x14ac:dyDescent="0.4"/>
    <row r="24" spans="1:35" ht="30" customHeight="1" thickTop="1" x14ac:dyDescent="0.35">
      <c r="A24" s="209" t="s">
        <v>30</v>
      </c>
      <c r="B24" s="210"/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  <c r="Y24" s="210"/>
      <c r="Z24" s="211"/>
      <c r="AB24" t="s">
        <v>17</v>
      </c>
      <c r="AC24" t="s">
        <v>65</v>
      </c>
      <c r="AD24" t="s">
        <v>65</v>
      </c>
    </row>
    <row r="25" spans="1:35" ht="15" customHeight="1" x14ac:dyDescent="0.35">
      <c r="A25" s="72" t="str">
        <f>VLOOKUP(P10,AB24:AD26,2,FALSE)</f>
        <v>Seleziona ERS</v>
      </c>
      <c r="B25" s="73"/>
      <c r="C25" s="73"/>
      <c r="D25" s="74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5"/>
      <c r="AB25" t="s">
        <v>42</v>
      </c>
      <c r="AC25" t="s">
        <v>76</v>
      </c>
      <c r="AD25" t="s">
        <v>77</v>
      </c>
    </row>
    <row r="26" spans="1:35" ht="15" customHeight="1" thickBot="1" x14ac:dyDescent="0.4">
      <c r="A26" s="76" t="str">
        <f>VLOOKUP(P10,AB24:AD26,3,FALSE)</f>
        <v>Seleziona ERS</v>
      </c>
      <c r="B26" s="77"/>
      <c r="C26" s="77"/>
      <c r="D26" s="78"/>
      <c r="E26" s="77"/>
      <c r="F26" s="77"/>
      <c r="G26" s="77"/>
      <c r="H26" s="77"/>
      <c r="I26" s="77"/>
      <c r="J26" s="77"/>
      <c r="K26" s="77"/>
      <c r="L26" s="77"/>
      <c r="M26" s="77"/>
      <c r="N26" s="77"/>
      <c r="O26" s="77"/>
      <c r="P26" s="77"/>
      <c r="Q26" s="77"/>
      <c r="R26" s="77"/>
      <c r="S26" s="77"/>
      <c r="T26" s="77"/>
      <c r="U26" s="77"/>
      <c r="V26" s="77"/>
      <c r="W26" s="77"/>
      <c r="X26" s="77"/>
      <c r="Y26" s="77"/>
      <c r="Z26" s="79"/>
      <c r="AB26" s="71" t="s">
        <v>43</v>
      </c>
      <c r="AC26" t="s">
        <v>70</v>
      </c>
      <c r="AD26" t="s">
        <v>71</v>
      </c>
    </row>
    <row r="27" spans="1:35" ht="6" customHeight="1" thickTop="1" thickBot="1" x14ac:dyDescent="0.4"/>
    <row r="28" spans="1:35" ht="27" customHeight="1" thickTop="1" x14ac:dyDescent="0.35">
      <c r="A28" s="196" t="s">
        <v>31</v>
      </c>
      <c r="B28" s="197"/>
      <c r="C28" s="197"/>
      <c r="D28" s="197"/>
      <c r="E28" s="197"/>
      <c r="F28" s="197"/>
      <c r="G28" s="197"/>
      <c r="H28" s="197"/>
      <c r="I28" s="197"/>
      <c r="J28" s="197"/>
      <c r="K28" s="197"/>
      <c r="L28" s="197"/>
      <c r="M28" s="197"/>
      <c r="N28" s="197"/>
      <c r="O28" s="197"/>
      <c r="P28" s="197"/>
      <c r="Q28" s="197"/>
      <c r="R28" s="197"/>
      <c r="S28" s="197"/>
      <c r="T28" s="197"/>
      <c r="U28" s="197"/>
      <c r="V28" s="197"/>
      <c r="W28" s="197"/>
      <c r="X28" s="197"/>
      <c r="Y28" s="197"/>
      <c r="Z28" s="198"/>
      <c r="AB28" t="s">
        <v>49</v>
      </c>
      <c r="AC28" t="s">
        <v>59</v>
      </c>
      <c r="AE28" s="1"/>
      <c r="AF28" s="1"/>
      <c r="AG28" s="1"/>
      <c r="AH28" s="1"/>
      <c r="AI28" s="1"/>
    </row>
    <row r="29" spans="1:35" ht="13.5" customHeight="1" x14ac:dyDescent="0.35">
      <c r="A29" s="87" t="s">
        <v>21</v>
      </c>
      <c r="B29" s="125"/>
      <c r="C29" s="125"/>
      <c r="D29" s="125"/>
      <c r="E29" s="125"/>
      <c r="F29" s="125"/>
      <c r="G29" s="125"/>
      <c r="H29" s="125"/>
      <c r="I29" s="125"/>
      <c r="J29" s="125"/>
      <c r="K29" s="125"/>
      <c r="L29" s="125"/>
      <c r="M29" s="125"/>
      <c r="N29" s="125"/>
      <c r="O29" s="125"/>
      <c r="P29" s="125"/>
      <c r="Q29" s="125"/>
      <c r="R29" s="125"/>
      <c r="S29" s="125"/>
      <c r="T29" s="125"/>
      <c r="U29" s="125"/>
      <c r="V29" s="125"/>
      <c r="W29" s="125"/>
      <c r="X29" s="125"/>
      <c r="Y29" s="125"/>
      <c r="Z29" s="86"/>
      <c r="AB29" t="s">
        <v>46</v>
      </c>
      <c r="AC29" t="s">
        <v>66</v>
      </c>
      <c r="AF29" s="1"/>
      <c r="AG29" s="1"/>
      <c r="AH29" s="1"/>
      <c r="AI29" s="1"/>
    </row>
    <row r="30" spans="1:35" ht="13.5" customHeight="1" x14ac:dyDescent="0.35">
      <c r="A30" s="126" t="s">
        <v>20</v>
      </c>
      <c r="B30" s="124"/>
      <c r="C30" s="124"/>
      <c r="D30" s="124"/>
      <c r="E30" s="124"/>
      <c r="F30" s="124"/>
      <c r="G30" s="124"/>
      <c r="H30" s="124"/>
      <c r="I30" s="124"/>
      <c r="J30" s="124"/>
      <c r="K30" s="124"/>
      <c r="L30" s="124"/>
      <c r="M30" s="124"/>
      <c r="N30" s="124"/>
      <c r="O30" s="124"/>
      <c r="P30" s="124"/>
      <c r="Q30" s="124"/>
      <c r="R30" s="124"/>
      <c r="S30" s="124"/>
      <c r="T30" s="124"/>
      <c r="U30" s="124"/>
      <c r="V30" s="124"/>
      <c r="W30" s="124"/>
      <c r="X30" s="124"/>
      <c r="Y30" s="124"/>
      <c r="Z30" s="127"/>
      <c r="AB30" t="s">
        <v>47</v>
      </c>
      <c r="AC30" t="s">
        <v>67</v>
      </c>
      <c r="AG30" s="22"/>
      <c r="AH30" s="22"/>
    </row>
    <row r="31" spans="1:35" ht="13.5" customHeight="1" thickBot="1" x14ac:dyDescent="0.4">
      <c r="A31" s="128" t="str">
        <f>VLOOKUP(G12,AB28:AC31,2,FALSE)</f>
        <v>Seleziona il Carico Aerodinamico</v>
      </c>
      <c r="B31" s="129"/>
      <c r="C31" s="129"/>
      <c r="D31" s="129"/>
      <c r="E31" s="129"/>
      <c r="F31" s="129"/>
      <c r="G31" s="129"/>
      <c r="H31" s="129"/>
      <c r="I31" s="129"/>
      <c r="J31" s="129"/>
      <c r="K31" s="129"/>
      <c r="L31" s="129"/>
      <c r="M31" s="129"/>
      <c r="N31" s="129"/>
      <c r="O31" s="129"/>
      <c r="P31" s="129"/>
      <c r="Q31" s="129"/>
      <c r="R31" s="129"/>
      <c r="S31" s="129"/>
      <c r="T31" s="129"/>
      <c r="U31" s="129"/>
      <c r="V31" s="129"/>
      <c r="W31" s="129"/>
      <c r="X31" s="129"/>
      <c r="Y31" s="129"/>
      <c r="Z31" s="130"/>
      <c r="AB31" t="s">
        <v>48</v>
      </c>
      <c r="AC31" t="s">
        <v>68</v>
      </c>
      <c r="AF31" s="1"/>
      <c r="AG31" s="1"/>
      <c r="AH31" s="1"/>
      <c r="AI31" s="1"/>
    </row>
    <row r="32" spans="1:35" ht="6" customHeight="1" thickTop="1" thickBot="1" x14ac:dyDescent="0.4"/>
    <row r="33" spans="1:31" ht="15" thickTop="1" x14ac:dyDescent="0.35">
      <c r="A33" s="80" t="s">
        <v>32</v>
      </c>
      <c r="B33" s="81"/>
      <c r="C33" s="81"/>
      <c r="D33" s="81"/>
      <c r="E33" s="81"/>
      <c r="F33" s="81"/>
      <c r="G33" s="81"/>
      <c r="H33" s="81"/>
      <c r="I33" s="81"/>
      <c r="J33" s="81"/>
      <c r="K33" s="81"/>
      <c r="L33" s="81"/>
      <c r="M33" s="81"/>
      <c r="N33" s="81"/>
      <c r="O33" s="81"/>
      <c r="P33" s="81"/>
      <c r="Q33" s="81"/>
      <c r="R33" s="81"/>
      <c r="S33" s="81"/>
      <c r="T33" s="81"/>
      <c r="U33" s="81"/>
      <c r="V33" s="81"/>
      <c r="W33" s="81"/>
      <c r="X33" s="81"/>
      <c r="Y33" s="81"/>
      <c r="Z33" s="82"/>
    </row>
    <row r="34" spans="1:31" ht="15" thickBot="1" x14ac:dyDescent="0.4">
      <c r="A34" s="83" t="s">
        <v>33</v>
      </c>
      <c r="B34" s="84"/>
      <c r="C34" s="84"/>
      <c r="D34" s="84"/>
      <c r="E34" s="84"/>
      <c r="F34" s="84"/>
      <c r="G34" s="84"/>
      <c r="H34" s="84"/>
      <c r="I34" s="84"/>
      <c r="J34" s="84"/>
      <c r="K34" s="84"/>
      <c r="L34" s="84"/>
      <c r="M34" s="84"/>
      <c r="N34" s="84"/>
      <c r="O34" s="84"/>
      <c r="P34" s="84"/>
      <c r="Q34" s="84"/>
      <c r="R34" s="84"/>
      <c r="S34" s="84"/>
      <c r="T34" s="84"/>
      <c r="U34" s="84"/>
      <c r="V34" s="84"/>
      <c r="W34" s="84"/>
      <c r="X34" s="84"/>
      <c r="Y34" s="84"/>
      <c r="Z34" s="85"/>
    </row>
    <row r="35" spans="1:31" ht="6" customHeight="1" thickTop="1" thickBot="1" x14ac:dyDescent="0.4"/>
    <row r="36" spans="1:31" ht="13.5" customHeight="1" thickTop="1" x14ac:dyDescent="0.35">
      <c r="A36" s="24" t="s">
        <v>27</v>
      </c>
      <c r="B36" s="25"/>
      <c r="C36" s="25"/>
      <c r="D36" s="25"/>
      <c r="E36" s="25"/>
      <c r="F36" s="25"/>
      <c r="G36" s="25"/>
      <c r="H36" s="25"/>
      <c r="I36" s="88"/>
      <c r="J36" s="25"/>
      <c r="K36" s="25"/>
      <c r="L36" s="25"/>
      <c r="M36" s="25"/>
      <c r="N36" s="25"/>
      <c r="O36" s="25"/>
      <c r="P36" s="25"/>
      <c r="Q36" s="25"/>
      <c r="R36" s="25"/>
      <c r="S36" s="25"/>
      <c r="T36" s="25"/>
      <c r="U36" s="25"/>
      <c r="V36" s="25"/>
      <c r="W36" s="25"/>
      <c r="X36" s="25"/>
      <c r="Y36" s="25"/>
      <c r="Z36" s="26"/>
    </row>
    <row r="37" spans="1:31" ht="13.5" customHeight="1" x14ac:dyDescent="0.35">
      <c r="A37" s="94" t="s">
        <v>69</v>
      </c>
      <c r="B37" s="27"/>
      <c r="C37" s="27"/>
      <c r="D37" s="27"/>
      <c r="E37" s="27"/>
      <c r="F37" s="27"/>
      <c r="G37" s="27"/>
      <c r="H37" s="27"/>
      <c r="I37" s="27"/>
      <c r="J37" s="27"/>
      <c r="K37" s="27"/>
      <c r="L37" s="27"/>
      <c r="M37" s="27"/>
      <c r="N37" s="27"/>
      <c r="O37" s="27"/>
      <c r="P37" s="27"/>
      <c r="Q37" s="27"/>
      <c r="R37" s="27"/>
      <c r="S37" s="27"/>
      <c r="T37" s="27"/>
      <c r="U37" s="27"/>
      <c r="V37" s="27"/>
      <c r="W37" s="27"/>
      <c r="X37" s="27"/>
      <c r="Y37" s="27"/>
      <c r="Z37" s="29"/>
      <c r="AC37" s="23"/>
      <c r="AD37" s="23"/>
      <c r="AE37" s="23"/>
    </row>
    <row r="38" spans="1:31" ht="13.5" customHeight="1" x14ac:dyDescent="0.35">
      <c r="A38" s="95" t="s">
        <v>28</v>
      </c>
      <c r="B38" s="28"/>
      <c r="C38" s="28"/>
      <c r="D38" s="28"/>
      <c r="E38" s="28"/>
      <c r="F38" s="28"/>
      <c r="G38" s="28"/>
      <c r="H38" s="28"/>
      <c r="I38" s="28"/>
      <c r="J38" s="28"/>
      <c r="K38" s="28"/>
      <c r="L38" s="28"/>
      <c r="M38" s="28"/>
      <c r="N38" s="28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30"/>
      <c r="AC38" s="23"/>
      <c r="AD38" s="23"/>
      <c r="AE38" s="23"/>
    </row>
    <row r="39" spans="1:31" ht="13.5" customHeight="1" thickBot="1" x14ac:dyDescent="0.4">
      <c r="A39" s="96" t="s">
        <v>29</v>
      </c>
      <c r="B39" s="89"/>
      <c r="C39" s="89"/>
      <c r="D39" s="89"/>
      <c r="E39" s="89"/>
      <c r="F39" s="89"/>
      <c r="G39" s="89"/>
      <c r="H39" s="89"/>
      <c r="I39" s="89"/>
      <c r="J39" s="89"/>
      <c r="K39" s="8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90"/>
    </row>
    <row r="40" spans="1:31" ht="6" customHeight="1" thickTop="1" thickBot="1" x14ac:dyDescent="0.4"/>
    <row r="41" spans="1:31" ht="15" thickTop="1" x14ac:dyDescent="0.35">
      <c r="A41" s="91" t="s">
        <v>3</v>
      </c>
      <c r="B41" s="92"/>
      <c r="C41" s="92"/>
      <c r="D41" s="92"/>
      <c r="E41" s="92"/>
      <c r="F41" s="92"/>
      <c r="G41" s="92"/>
      <c r="H41" s="92"/>
      <c r="I41" s="92"/>
      <c r="J41" s="92"/>
      <c r="K41" s="92"/>
      <c r="L41" s="93"/>
      <c r="M41" s="97" t="s">
        <v>37</v>
      </c>
      <c r="N41" s="97"/>
      <c r="O41" s="97"/>
      <c r="P41" s="97"/>
      <c r="Q41" s="97"/>
      <c r="R41" s="97"/>
      <c r="S41" s="97"/>
      <c r="T41" s="97"/>
      <c r="U41" s="97"/>
      <c r="V41" s="97"/>
      <c r="W41" s="97"/>
      <c r="X41" s="97"/>
      <c r="Y41" s="97"/>
      <c r="Z41" s="98"/>
    </row>
    <row r="42" spans="1:31" ht="13.5" customHeight="1" x14ac:dyDescent="0.35">
      <c r="A42" s="64" t="s">
        <v>34</v>
      </c>
      <c r="B42" s="33"/>
      <c r="C42" s="33"/>
      <c r="D42" s="33"/>
      <c r="E42" s="33"/>
      <c r="F42" s="33"/>
      <c r="G42" s="33"/>
      <c r="H42" s="33"/>
      <c r="I42" s="33"/>
      <c r="J42" s="33"/>
      <c r="K42" s="33"/>
      <c r="L42" s="34"/>
      <c r="M42" s="99" t="s">
        <v>38</v>
      </c>
      <c r="N42" s="99"/>
      <c r="O42" s="99"/>
      <c r="P42" s="99"/>
      <c r="Q42" s="99"/>
      <c r="R42" s="99"/>
      <c r="S42" s="99"/>
      <c r="T42" s="99"/>
      <c r="U42" s="99"/>
      <c r="V42" s="99"/>
      <c r="W42" s="99"/>
      <c r="X42" s="99"/>
      <c r="Y42" s="99"/>
      <c r="Z42" s="100"/>
    </row>
    <row r="43" spans="1:31" ht="13.5" customHeight="1" x14ac:dyDescent="0.35">
      <c r="A43" s="65" t="s">
        <v>36</v>
      </c>
      <c r="B43" s="31"/>
      <c r="C43" s="31"/>
      <c r="D43" s="31"/>
      <c r="E43" s="31"/>
      <c r="F43" s="31"/>
      <c r="G43" s="31"/>
      <c r="H43" s="31"/>
      <c r="I43" s="31"/>
      <c r="J43" s="31"/>
      <c r="K43" s="31"/>
      <c r="L43" s="32"/>
      <c r="M43" s="103" t="s">
        <v>39</v>
      </c>
      <c r="N43" s="103"/>
      <c r="O43" s="103"/>
      <c r="P43" s="103"/>
      <c r="Q43" s="103"/>
      <c r="R43" s="103"/>
      <c r="S43" s="103"/>
      <c r="T43" s="103"/>
      <c r="U43" s="103"/>
      <c r="V43" s="103"/>
      <c r="W43" s="103"/>
      <c r="X43" s="103"/>
      <c r="Y43" s="103"/>
      <c r="Z43" s="104"/>
    </row>
    <row r="44" spans="1:31" ht="13.5" customHeight="1" thickBot="1" x14ac:dyDescent="0.4">
      <c r="A44" s="66" t="s">
        <v>35</v>
      </c>
      <c r="B44" s="67"/>
      <c r="C44" s="67"/>
      <c r="D44" s="67"/>
      <c r="E44" s="67"/>
      <c r="F44" s="67"/>
      <c r="G44" s="67"/>
      <c r="H44" s="67"/>
      <c r="I44" s="67"/>
      <c r="J44" s="67"/>
      <c r="K44" s="67"/>
      <c r="L44" s="68"/>
      <c r="M44" s="101" t="s">
        <v>40</v>
      </c>
      <c r="N44" s="101"/>
      <c r="O44" s="101"/>
      <c r="P44" s="101"/>
      <c r="Q44" s="101"/>
      <c r="R44" s="101"/>
      <c r="S44" s="101"/>
      <c r="T44" s="101"/>
      <c r="U44" s="101"/>
      <c r="V44" s="101"/>
      <c r="W44" s="101"/>
      <c r="X44" s="101"/>
      <c r="Y44" s="101"/>
      <c r="Z44" s="102"/>
    </row>
    <row r="45" spans="1:31" ht="6" customHeight="1" thickTop="1" thickBot="1" x14ac:dyDescent="0.4"/>
    <row r="46" spans="1:31" ht="15" thickTop="1" x14ac:dyDescent="0.35">
      <c r="A46" s="35" t="s">
        <v>13</v>
      </c>
      <c r="B46" s="38"/>
      <c r="C46" s="38"/>
      <c r="D46" s="38"/>
      <c r="E46" s="38"/>
      <c r="F46" s="38"/>
      <c r="G46" s="38"/>
      <c r="H46" s="38"/>
      <c r="I46" s="38"/>
      <c r="J46" s="38"/>
      <c r="K46" s="38"/>
      <c r="L46" s="39"/>
      <c r="M46" s="38" t="s">
        <v>15</v>
      </c>
      <c r="N46" s="38"/>
      <c r="O46" s="38"/>
      <c r="P46" s="38"/>
      <c r="Q46" s="38"/>
      <c r="R46" s="36"/>
      <c r="S46" s="36"/>
      <c r="T46" s="36"/>
      <c r="U46" s="36"/>
      <c r="V46" s="36"/>
      <c r="W46" s="36"/>
      <c r="X46" s="36"/>
      <c r="Y46" s="36"/>
      <c r="Z46" s="37"/>
    </row>
    <row r="47" spans="1:31" ht="14.5" customHeight="1" x14ac:dyDescent="0.35">
      <c r="A47" s="43" t="s">
        <v>9</v>
      </c>
      <c r="B47" s="40"/>
      <c r="C47" s="40"/>
      <c r="D47" s="40"/>
      <c r="E47" s="40"/>
      <c r="F47" s="41">
        <v>1</v>
      </c>
      <c r="G47" s="41">
        <v>2</v>
      </c>
      <c r="H47" s="41">
        <v>3</v>
      </c>
      <c r="I47" s="41">
        <v>4</v>
      </c>
      <c r="J47" s="41">
        <v>5</v>
      </c>
      <c r="K47" s="41">
        <v>6</v>
      </c>
      <c r="L47" s="42">
        <v>7</v>
      </c>
      <c r="M47" s="199" t="s">
        <v>16</v>
      </c>
      <c r="N47" s="200"/>
      <c r="O47" s="200"/>
      <c r="P47" s="200"/>
      <c r="Q47" s="200"/>
      <c r="R47" s="200"/>
      <c r="S47" s="200"/>
      <c r="T47" s="200"/>
      <c r="U47" s="200"/>
      <c r="V47" s="200"/>
      <c r="W47" s="200"/>
      <c r="X47" s="200"/>
      <c r="Y47" s="200"/>
      <c r="Z47" s="201"/>
    </row>
    <row r="48" spans="1:31" x14ac:dyDescent="0.35">
      <c r="A48" s="47" t="s">
        <v>1</v>
      </c>
      <c r="B48" s="48"/>
      <c r="C48" s="48"/>
      <c r="D48" s="48"/>
      <c r="E48" s="48"/>
      <c r="F48" s="49">
        <v>1</v>
      </c>
      <c r="G48" s="49" t="s">
        <v>10</v>
      </c>
      <c r="H48" s="49" t="s">
        <v>10</v>
      </c>
      <c r="I48" s="49" t="s">
        <v>10</v>
      </c>
      <c r="J48" s="49" t="s">
        <v>10</v>
      </c>
      <c r="K48" s="49" t="s">
        <v>10</v>
      </c>
      <c r="L48" s="202" t="s">
        <v>12</v>
      </c>
      <c r="M48" s="199"/>
      <c r="N48" s="200"/>
      <c r="O48" s="200"/>
      <c r="P48" s="200"/>
      <c r="Q48" s="200"/>
      <c r="R48" s="200"/>
      <c r="S48" s="200"/>
      <c r="T48" s="200"/>
      <c r="U48" s="200"/>
      <c r="V48" s="200"/>
      <c r="W48" s="200"/>
      <c r="X48" s="200"/>
      <c r="Y48" s="200"/>
      <c r="Z48" s="201"/>
    </row>
    <row r="49" spans="1:26" x14ac:dyDescent="0.35">
      <c r="A49" s="44" t="s">
        <v>0</v>
      </c>
      <c r="B49" s="45"/>
      <c r="C49" s="45"/>
      <c r="D49" s="45"/>
      <c r="E49" s="45"/>
      <c r="F49" s="46">
        <v>0</v>
      </c>
      <c r="G49" s="46">
        <v>0</v>
      </c>
      <c r="H49" s="46">
        <v>1</v>
      </c>
      <c r="I49" s="46">
        <v>2</v>
      </c>
      <c r="J49" s="46" t="s">
        <v>11</v>
      </c>
      <c r="K49" s="46" t="s">
        <v>11</v>
      </c>
      <c r="L49" s="202"/>
      <c r="M49" s="199"/>
      <c r="N49" s="200"/>
      <c r="O49" s="200"/>
      <c r="P49" s="200"/>
      <c r="Q49" s="200"/>
      <c r="R49" s="200"/>
      <c r="S49" s="200"/>
      <c r="T49" s="200"/>
      <c r="U49" s="200"/>
      <c r="V49" s="200"/>
      <c r="W49" s="200"/>
      <c r="X49" s="200"/>
      <c r="Y49" s="200"/>
      <c r="Z49" s="201"/>
    </row>
    <row r="50" spans="1:26" ht="15" thickBot="1" x14ac:dyDescent="0.4">
      <c r="A50" s="47" t="s">
        <v>2</v>
      </c>
      <c r="B50" s="48"/>
      <c r="C50" s="48"/>
      <c r="D50" s="48"/>
      <c r="E50" s="48"/>
      <c r="F50" s="49">
        <v>0</v>
      </c>
      <c r="G50" s="49">
        <v>0</v>
      </c>
      <c r="H50" s="49">
        <v>0</v>
      </c>
      <c r="I50" s="49">
        <v>0</v>
      </c>
      <c r="J50" s="49">
        <v>0</v>
      </c>
      <c r="K50" s="49">
        <v>1</v>
      </c>
      <c r="L50" s="202"/>
      <c r="M50" s="199"/>
      <c r="N50" s="200"/>
      <c r="O50" s="200"/>
      <c r="P50" s="200"/>
      <c r="Q50" s="200"/>
      <c r="R50" s="200"/>
      <c r="S50" s="200"/>
      <c r="T50" s="200"/>
      <c r="U50" s="200"/>
      <c r="V50" s="200"/>
      <c r="W50" s="200"/>
      <c r="X50" s="200"/>
      <c r="Y50" s="200"/>
      <c r="Z50" s="201"/>
    </row>
    <row r="51" spans="1:26" ht="15.5" thickTop="1" thickBot="1" x14ac:dyDescent="0.4">
      <c r="A51" s="50" t="s">
        <v>14</v>
      </c>
      <c r="B51" s="51"/>
      <c r="C51" s="51"/>
      <c r="D51" s="51"/>
      <c r="E51" s="51"/>
      <c r="F51" s="51"/>
      <c r="G51" s="51"/>
      <c r="H51" s="51"/>
      <c r="I51" s="51"/>
      <c r="J51" s="51"/>
      <c r="K51" s="51"/>
      <c r="L51" s="51"/>
      <c r="M51" s="54"/>
      <c r="N51" s="54"/>
      <c r="O51" s="54"/>
      <c r="P51" s="54"/>
      <c r="Q51" s="55"/>
      <c r="R51" s="52"/>
      <c r="S51" s="52"/>
      <c r="T51" s="52"/>
      <c r="U51" s="52"/>
      <c r="V51" s="52"/>
      <c r="W51" s="52"/>
      <c r="X51" s="52"/>
      <c r="Y51" s="52"/>
      <c r="Z51" s="53"/>
    </row>
    <row r="52" spans="1:26" ht="6" customHeight="1" thickTop="1" x14ac:dyDescent="0.35"/>
  </sheetData>
  <mergeCells count="53">
    <mergeCell ref="A28:Z28"/>
    <mergeCell ref="M47:Z50"/>
    <mergeCell ref="L48:L50"/>
    <mergeCell ref="T22:V22"/>
    <mergeCell ref="W22:Y22"/>
    <mergeCell ref="H22:J22"/>
    <mergeCell ref="K22:M22"/>
    <mergeCell ref="N22:P22"/>
    <mergeCell ref="Q22:S22"/>
    <mergeCell ref="A24:Z24"/>
    <mergeCell ref="X12:Z12"/>
    <mergeCell ref="X13:Z13"/>
    <mergeCell ref="X14:Z14"/>
    <mergeCell ref="W20:Y20"/>
    <mergeCell ref="H18:P18"/>
    <mergeCell ref="Q18:Y18"/>
    <mergeCell ref="H19:J19"/>
    <mergeCell ref="K19:M19"/>
    <mergeCell ref="N19:P19"/>
    <mergeCell ref="Q19:S19"/>
    <mergeCell ref="T19:V19"/>
    <mergeCell ref="W19:Y19"/>
    <mergeCell ref="H20:J20"/>
    <mergeCell ref="K20:M20"/>
    <mergeCell ref="N20:P20"/>
    <mergeCell ref="Q20:S20"/>
    <mergeCell ref="P10:Q10"/>
    <mergeCell ref="G12:I12"/>
    <mergeCell ref="A13:Q13"/>
    <mergeCell ref="A14:Q14"/>
    <mergeCell ref="A15:Q15"/>
    <mergeCell ref="A1:B1"/>
    <mergeCell ref="D1:M1"/>
    <mergeCell ref="Q1:Z1"/>
    <mergeCell ref="A2:Z2"/>
    <mergeCell ref="G4:H4"/>
    <mergeCell ref="O4:P4"/>
    <mergeCell ref="W4:X4"/>
    <mergeCell ref="X15:Z15"/>
    <mergeCell ref="X16:Z16"/>
    <mergeCell ref="W21:Y21"/>
    <mergeCell ref="H21:J21"/>
    <mergeCell ref="K21:M21"/>
    <mergeCell ref="N21:P21"/>
    <mergeCell ref="Q21:S21"/>
    <mergeCell ref="T21:V21"/>
    <mergeCell ref="A16:Q16"/>
    <mergeCell ref="T20:V20"/>
    <mergeCell ref="S12:W12"/>
    <mergeCell ref="S13:W13"/>
    <mergeCell ref="S14:W14"/>
    <mergeCell ref="S15:W15"/>
    <mergeCell ref="S16:W16"/>
  </mergeCells>
  <conditionalFormatting sqref="O4:P4">
    <cfRule type="cellIs" dxfId="3" priority="7" operator="greaterThan">
      <formula>G4</formula>
    </cfRule>
  </conditionalFormatting>
  <conditionalFormatting sqref="W4:X4">
    <cfRule type="cellIs" dxfId="2" priority="6" operator="lessThan">
      <formula>0</formula>
    </cfRule>
  </conditionalFormatting>
  <conditionalFormatting sqref="G12:I12">
    <cfRule type="expression" dxfId="1" priority="2">
      <formula>$G$12=$AE$4</formula>
    </cfRule>
  </conditionalFormatting>
  <conditionalFormatting sqref="P10:Q10">
    <cfRule type="expression" dxfId="0" priority="1">
      <formula>$P$10=$AD$4</formula>
    </cfRule>
  </conditionalFormatting>
  <dataValidations count="5">
    <dataValidation showInputMessage="1" showErrorMessage="1" sqref="Q1" xr:uid="{954BF996-7745-4977-8539-7ACA05DCF9E1}"/>
    <dataValidation type="list" allowBlank="1" showInputMessage="1" showErrorMessage="1" sqref="J8 S6 A6 J6 A8" xr:uid="{FD504179-0F05-4838-9470-5B7D45BE0FD1}">
      <formula1>$AB$4:$AB$10</formula1>
    </dataValidation>
    <dataValidation type="list" allowBlank="1" showInputMessage="1" showErrorMessage="1" sqref="P10:Q10" xr:uid="{58E15A02-682F-44B6-B308-91903C328B34}">
      <formula1>$AD$4:$AD$6</formula1>
    </dataValidation>
    <dataValidation type="list" allowBlank="1" showInputMessage="1" showErrorMessage="1" sqref="G12" xr:uid="{73195250-B793-4C7C-92E1-50DD0DB32AE2}">
      <formula1>$AE$4:$AE$7</formula1>
    </dataValidation>
    <dataValidation type="list" allowBlank="1" showInputMessage="1" showErrorMessage="1" sqref="A10" xr:uid="{2B40C4B9-E023-4A43-9CFA-74EB9F49DE65}">
      <formula1>$AB$4:$AB$17</formula1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paperSize="9" scale="93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Set Up 2024</vt:lpstr>
      <vt:lpstr>'Set Up 2024'!Area_stampa</vt:lpstr>
    </vt:vector>
  </TitlesOfParts>
  <Company>Intesa-Sanpaolo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GRASSO IVAN</dc:creator>
  <cp:lastModifiedBy>GRASSO IVAN</cp:lastModifiedBy>
  <cp:lastPrinted>2024-09-10T11:25:45Z</cp:lastPrinted>
  <dcterms:created xsi:type="dcterms:W3CDTF">2017-01-10T07:04:54Z</dcterms:created>
  <dcterms:modified xsi:type="dcterms:W3CDTF">2024-09-10T11:28:32Z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5f5fe31f-9de1-4167-a753-111c0df8115f_Enabled">
    <vt:lpwstr>true</vt:lpwstr>
  </property>
  <property fmtid="{D5CDD505-2E9C-101B-9397-08002B2CF9AE}" pid="3" name="MSIP_Label_5f5fe31f-9de1-4167-a753-111c0df8115f_SetDate">
    <vt:lpwstr>2022-04-15T13:04:01Z</vt:lpwstr>
  </property>
  <property fmtid="{D5CDD505-2E9C-101B-9397-08002B2CF9AE}" pid="4" name="MSIP_Label_5f5fe31f-9de1-4167-a753-111c0df8115f_Method">
    <vt:lpwstr>Standard</vt:lpwstr>
  </property>
  <property fmtid="{D5CDD505-2E9C-101B-9397-08002B2CF9AE}" pid="5" name="MSIP_Label_5f5fe31f-9de1-4167-a753-111c0df8115f_Name">
    <vt:lpwstr>5f5fe31f-9de1-4167-a753-111c0df8115f</vt:lpwstr>
  </property>
  <property fmtid="{D5CDD505-2E9C-101B-9397-08002B2CF9AE}" pid="6" name="MSIP_Label_5f5fe31f-9de1-4167-a753-111c0df8115f_SiteId">
    <vt:lpwstr>cc4baf00-15c9-48dd-9f59-88c98bde2be7</vt:lpwstr>
  </property>
  <property fmtid="{D5CDD505-2E9C-101B-9397-08002B2CF9AE}" pid="7" name="MSIP_Label_5f5fe31f-9de1-4167-a753-111c0df8115f_ActionId">
    <vt:lpwstr/>
  </property>
  <property fmtid="{D5CDD505-2E9C-101B-9397-08002B2CF9AE}" pid="8" name="MSIP_Label_5f5fe31f-9de1-4167-a753-111c0df8115f_ContentBits">
    <vt:lpwstr>0</vt:lpwstr>
  </property>
</Properties>
</file>