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J14" i="4" s="1"/>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AI4" i="4"/>
  <c r="AH4" i="4"/>
  <c r="AG4" i="4"/>
  <c r="AF4" i="4"/>
  <c r="AE4" i="4"/>
  <c r="AD4" i="4"/>
  <c r="AA48" i="4"/>
  <c r="Z48" i="4"/>
  <c r="Y48" i="4"/>
  <c r="X48" i="4"/>
  <c r="W48" i="4"/>
  <c r="V48" i="4"/>
  <c r="AA18" i="4" s="1"/>
  <c r="AA47" i="4"/>
  <c r="Z47" i="4"/>
  <c r="Y47" i="4"/>
  <c r="X47" i="4"/>
  <c r="W47" i="4"/>
  <c r="V47" i="4"/>
  <c r="AA46" i="4"/>
  <c r="Z46" i="4"/>
  <c r="Y46" i="4"/>
  <c r="X46" i="4"/>
  <c r="W46" i="4"/>
  <c r="V46" i="4"/>
  <c r="AA45" i="4"/>
  <c r="Z45" i="4"/>
  <c r="Y45" i="4"/>
  <c r="X45" i="4"/>
  <c r="W45" i="4"/>
  <c r="V45" i="4"/>
  <c r="AA44" i="4"/>
  <c r="Z44" i="4"/>
  <c r="Y44" i="4"/>
  <c r="X44" i="4"/>
  <c r="W44" i="4"/>
  <c r="V44" i="4"/>
  <c r="AA14" i="4" s="1"/>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13" i="4" s="1"/>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I15" i="4"/>
  <c r="H15" i="4"/>
  <c r="F15" i="4"/>
  <c r="G17" i="4"/>
  <c r="H7" i="4"/>
  <c r="E7" i="4"/>
  <c r="F17" i="4"/>
  <c r="F16" i="4"/>
  <c r="AW14" i="4"/>
  <c r="AU18" i="4"/>
  <c r="BW12" i="4"/>
  <c r="E15" i="4"/>
  <c r="AW17" i="4"/>
  <c r="AS18" i="4"/>
  <c r="BW8" i="4"/>
  <c r="AA17" i="4"/>
  <c r="AV17" i="4"/>
  <c r="AV5" i="4"/>
  <c r="Z18" i="4"/>
  <c r="K18" i="4" s="1"/>
  <c r="AT18" i="4"/>
  <c r="E17" i="4"/>
  <c r="I17" i="4"/>
  <c r="AU17" i="4"/>
  <c r="BW18" i="4"/>
  <c r="BV18" i="4"/>
  <c r="BU18" i="4" s="1"/>
  <c r="AU14" i="4"/>
  <c r="BW5" i="4"/>
  <c r="BV5" i="4" s="1"/>
  <c r="BY5" i="4" s="1"/>
  <c r="J4" i="4"/>
  <c r="Z14" i="4"/>
  <c r="K14" i="4" s="1"/>
  <c r="BW19" i="4"/>
  <c r="BV19" i="4" s="1"/>
  <c r="BU19" i="4" s="1"/>
  <c r="BW3" i="4"/>
  <c r="BV3" i="4" s="1"/>
  <c r="BW9" i="4"/>
  <c r="BW20" i="4"/>
  <c r="BY20" i="4" s="1"/>
  <c r="AW11" i="4"/>
  <c r="G16" i="4"/>
  <c r="AW3" i="4"/>
  <c r="BW15" i="4"/>
  <c r="BV15" i="4" s="1"/>
  <c r="BY15" i="4" s="1"/>
  <c r="BW16" i="4"/>
  <c r="BW7" i="4"/>
  <c r="BW21" i="4"/>
  <c r="BV21" i="4" s="1"/>
  <c r="BU21" i="4" s="1"/>
  <c r="BW4" i="4"/>
  <c r="BV4" i="4" s="1"/>
  <c r="AA24" i="4"/>
  <c r="Z10" i="4"/>
  <c r="K10" i="4" s="1"/>
  <c r="Z11" i="4"/>
  <c r="K11" i="4" s="1"/>
  <c r="AV13" i="4"/>
  <c r="AV14" i="4"/>
  <c r="N24" i="4"/>
  <c r="BW17" i="4"/>
  <c r="X24" i="4"/>
  <c r="BW13" i="4"/>
  <c r="W24" i="4"/>
  <c r="AU13" i="4"/>
  <c r="BV12" i="4"/>
  <c r="BV8" i="4"/>
  <c r="BY8" i="4" s="1"/>
  <c r="Z3" i="4"/>
  <c r="K3" i="4" s="1"/>
  <c r="BW10" i="4"/>
  <c r="AU16" i="4"/>
  <c r="BW14" i="4"/>
  <c r="Z24" i="4"/>
  <c r="BW11" i="4"/>
  <c r="BW6" i="4"/>
  <c r="BX18" i="4"/>
  <c r="BY18" i="4"/>
  <c r="BY19" i="4"/>
  <c r="BX20" i="4"/>
  <c r="BV20" i="4"/>
  <c r="BU20" i="4" s="1"/>
  <c r="BV13" i="4"/>
  <c r="BX17" i="4"/>
  <c r="BV17" i="4"/>
  <c r="BU17" i="4" s="1"/>
  <c r="BY17" i="4"/>
  <c r="BY21" i="4"/>
  <c r="BX21" i="4"/>
  <c r="H18" i="4" l="1"/>
  <c r="E14" i="4"/>
  <c r="G14" i="4"/>
  <c r="J5" i="4"/>
  <c r="H14" i="4"/>
  <c r="F14" i="4"/>
  <c r="AT14" i="4"/>
  <c r="E3" i="4"/>
  <c r="G3" i="4"/>
  <c r="F3" i="4"/>
  <c r="AW18" i="4"/>
  <c r="AS12" i="4"/>
  <c r="AT12" i="4"/>
  <c r="Z12" i="4"/>
  <c r="K12" i="4" s="1"/>
  <c r="AA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H5" i="4" s="1"/>
  <c r="AS5" i="4"/>
  <c r="AA5" i="4"/>
  <c r="G4" i="4"/>
  <c r="H4" i="4"/>
  <c r="AA4" i="4"/>
  <c r="F4" i="4"/>
  <c r="BX12" i="4"/>
  <c r="BX9" i="4"/>
  <c r="BX19" i="4"/>
  <c r="BV6" i="4"/>
  <c r="BY6" i="4" s="1"/>
  <c r="BX4" i="4"/>
  <c r="I6" i="4" s="1"/>
  <c r="BV9" i="4"/>
  <c r="Z9" i="4"/>
  <c r="K9" i="4" s="1"/>
  <c r="AW9" i="4"/>
  <c r="AS9" i="4"/>
  <c r="H10" i="4"/>
  <c r="AW10" i="4"/>
  <c r="E10" i="4"/>
  <c r="AU10" i="4"/>
  <c r="AA10" i="4"/>
  <c r="F10" i="4"/>
  <c r="B183" i="2"/>
  <c r="B144" i="2"/>
  <c r="B60" i="2"/>
  <c r="BX16" i="4"/>
  <c r="I18" i="4" s="1"/>
  <c r="BY9" i="4"/>
  <c r="C2" i="2"/>
  <c r="B191" i="2"/>
  <c r="B92" i="2"/>
  <c r="B84" i="2"/>
  <c r="B76" i="2"/>
  <c r="B72" i="2"/>
  <c r="B56" i="2"/>
  <c r="B186" i="2"/>
  <c r="B171" i="2"/>
  <c r="B111" i="2"/>
  <c r="B107" i="2"/>
  <c r="B99" i="2"/>
  <c r="B95" i="2"/>
  <c r="B87" i="2"/>
  <c r="B79" i="2"/>
  <c r="B75" i="2"/>
  <c r="J3" i="4"/>
  <c r="F9" i="4"/>
  <c r="AV10" i="4"/>
  <c r="AW8" i="4"/>
  <c r="AV8" i="4"/>
  <c r="AU8" i="4"/>
  <c r="Z8" i="4"/>
  <c r="G8" i="4" s="1"/>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Z13" i="4"/>
  <c r="E13" i="4" s="1"/>
  <c r="AW13" i="4"/>
  <c r="AT13" i="4"/>
  <c r="Z6" i="4"/>
  <c r="K6" i="4" s="1"/>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J2" i="2"/>
  <c r="H2" i="2"/>
  <c r="BY13" i="4"/>
  <c r="BX7" i="4"/>
  <c r="H17"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BY4" i="4"/>
  <c r="BX3" i="4"/>
  <c r="I9" i="4" s="1"/>
  <c r="BV16" i="4"/>
  <c r="G18" i="4"/>
  <c r="AW4" i="4"/>
  <c r="BW2" i="4"/>
  <c r="BV7" i="4"/>
  <c r="BV11" i="4"/>
  <c r="BY11" i="4" s="1"/>
  <c r="BX13" i="4"/>
  <c r="E4" i="4"/>
  <c r="BX10" i="4"/>
  <c r="AA8" i="4"/>
  <c r="BW22" i="4"/>
  <c r="F18" i="4"/>
  <c r="BV10" i="4"/>
  <c r="AT8" i="4"/>
  <c r="B7" i="2"/>
  <c r="AS8" i="4"/>
  <c r="E18" i="4"/>
  <c r="F13" i="4" l="1"/>
  <c r="AD2" i="2"/>
  <c r="C3" i="2" s="1"/>
  <c r="E8" i="4"/>
  <c r="F12" i="4"/>
  <c r="H12" i="4"/>
  <c r="G12" i="4"/>
  <c r="E12" i="4"/>
  <c r="B3" i="2"/>
  <c r="H3" i="2"/>
  <c r="K13" i="4"/>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BY10" i="4"/>
  <c r="I13" i="4" l="1"/>
  <c r="I14" i="4"/>
  <c r="I11" i="4"/>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<sst xmlns="http://schemas.openxmlformats.org/spreadsheetml/2006/main" count="3410" uniqueCount="1100">
  <si>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</si>
  <si>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</si>
  <si>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</si>
  <si>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</si>
  <si>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</si>
  <si>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</si>
  <si>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</si>
  <si>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</si>
  <si>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</si>
  <si>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</si>
  <si>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</si>
  <si>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</si>
  <si>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</si>
  <si>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</si>
  <si>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</si>
  <si>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</si>
  <si>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</si>
  <si>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</si>
  <si>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</si>
  <si>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</si>
  <si>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</si>
  <si>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</si>
  <si>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</si>
  <si>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</si>
  <si>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</si>
  <si>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</si>
  <si>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</si>
  <si>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</si>
  <si>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</si>
  <si>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</si>
  <si>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</si>
  <si>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</si>
  <si>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</si>
  <si>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</si>
  <si>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</si>
  <si>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</si>
  <si>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</si>
  <si>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</si>
  <si>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</si>
  <si>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</si>
  <si>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</si>
  <si>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</si>
  <si>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</si>
  <si>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</si>
  <si>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</si>
  <si>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</si>
  <si>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</si>
  <si>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</si>
  <si>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</si>
  <si>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</si>
  <si>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</si>
  <si>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</si>
  <si>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</si>
  <si>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</si>
  <si>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</si>
  <si>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</si>
  <si>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</si>
  <si>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</si>
  <si>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</si>
  <si>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</si>
  <si>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</si>
  <si>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</si>
  <si>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</si>
  <si>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</si>
  <si>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</si>
  <si>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</si>
  <si>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</si>
  <si>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</si>
  <si>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</si>
  <si>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</si>
  <si>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</si>
  <si>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</si>
  <si>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</si>
  <si>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</si>
  <si>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</si>
  <si>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</si>
  <si>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</si>
  <si>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</si>
  <si>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</si>
  <si>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</si>
  <si>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</si>
  <si>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</si>
  <si>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</si>
  <si>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</si>
  <si>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</si>
  <si>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</si>
  <si>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</si>
  <si>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</si>
  <si>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</si>
  <si>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</si>
  <si>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</si>
  <si>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</si>
  <si>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</si>
  <si>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</si>
  <si>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</si>
  <si>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</si>
  <si>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</si>
  <si>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</si>
  <si>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</si>
  <si>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</si>
  <si>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</si>
  <si>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</si>
  <si>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</si>
  <si>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</si>
  <si>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</si>
  <si>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</si>
  <si>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</si>
  <si>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</si>
  <si>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</si>
  <si>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</si>
  <si>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</si>
  <si>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</si>
  <si>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</si>
  <si>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</si>
  <si>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</si>
  <si>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</si>
  <si>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</si>
  <si>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</si>
  <si>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</si>
  <si>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</si>
  <si>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</si>
  <si>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</si>
  <si>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</si>
  <si>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</si>
  <si>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</si>
  <si>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</si>
  <si>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</si>
  <si>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</si>
  <si>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</si>
  <si>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</si>
  <si>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</si>
  <si>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</si>
  <si>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</si>
  <si>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</si>
  <si>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</si>
  <si>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</si>
  <si>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</si>
  <si>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</si>
  <si>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</si>
  <si>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</si>
  <si>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</si>
  <si>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</si>
  <si>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</si>
  <si>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</si>
  <si>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</si>
  <si>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</si>
  <si>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</si>
  <si>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</si>
  <si>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</si>
  <si>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</si>
  <si>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</si>
  <si>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</si>
  <si>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</si>
  <si>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</si>
  <si>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</si>
  <si>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</si>
  <si>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</si>
  <si>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</si>
  <si>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</si>
  <si>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</si>
  <si>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</si>
  <si>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</si>
  <si>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</si>
  <si>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</si>
  <si>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</si>
  <si>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</si>
  <si>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</si>
  <si>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</si>
  <si>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</si>
  <si>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</si>
  <si>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</si>
  <si>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</si>
  <si>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</si>
  <si>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</si>
  <si>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</si>
  <si>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</si>
  <si>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</si>
  <si>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</si>
  <si>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</si>
  <si>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</si>
  <si>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</si>
  <si>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</si>
  <si>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</si>
  <si>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</si>
  <si>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</si>
  <si>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</si>
  <si>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</si>
  <si>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</si>
  <si>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</si>
  <si>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</si>
  <si>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</si>
  <si>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</si>
  <si>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</si>
  <si>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</si>
  <si>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</si>
  <si>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</si>
  <si>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</si>
  <si>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</si>
  <si>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</si>
  <si>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</si>
  <si>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</si>
  <si>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</si>
  <si>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</si>
  <si>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</si>
  <si>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</si>
  <si>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</si>
  <si>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</si>
  <si>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</si>
  <si>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</si>
  <si>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</si>
  <si>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</si>
  <si>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</si>
  <si>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</si>
  <si>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</si>
  <si>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</si>
  <si>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</si>
  <si>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</si>
  <si>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</si>
  <si>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</si>
  <si>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</si>
  <si>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</si>
  <si>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</si>
  <si>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</si>
  <si>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</si>
  <si>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</si>
  <si>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</si>
  <si>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</si>
  <si>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</si>
  <si>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</si>
  <si>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</si>
  <si>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</si>
  <si>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</si>
  <si>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</si>
  <si>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</si>
  <si>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</si>
  <si>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</si>
  <si>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</si>
  <si>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</si>
  <si>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</si>
  <si>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</si>
  <si>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</si>
  <si>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</si>
  <si>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</si>
  <si>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</si>
  <si>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</si>
  <si>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</si>
  <si>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</si>
  <si>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</si>
  <si>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</si>
  <si>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</si>
  <si>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</si>
  <si>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</si>
  <si>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</si>
  <si>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</si>
  <si>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</si>
  <si>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</si>
  <si>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</si>
  <si>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</si>
  <si>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</si>
  <si>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</si>
  <si>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</si>
  <si>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</si>
  <si>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</si>
  <si>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</si>
  <si>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</si>
  <si>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</si>
  <si>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</si>
  <si>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</si>
  <si>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</si>
  <si>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</si>
  <si>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</si>
  <si>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</si>
  <si>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</si>
  <si>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</si>
  <si>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</si>
  <si>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</si>
  <si>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</si>
  <si>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</si>
  <si>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</si>
  <si>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</si>
  <si>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</si>
  <si>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</si>
  <si>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</si>
  <si>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</si>
  <si>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</si>
  <si>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</si>
  <si>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</si>
  <si>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</si>
  <si>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</si>
  <si>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</si>
  <si>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</si>
  <si>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</si>
  <si>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</si>
  <si>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</si>
  <si>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</si>
  <si>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</si>
  <si>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</si>
  <si>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</si>
  <si>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</si>
  <si>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</si>
  <si>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</si>
  <si>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</si>
  <si>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</si>
  <si>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</si>
  <si>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</si>
  <si>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</si>
  <si>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</si>
  <si>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</si>
  <si>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</si>
  <si>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</si>
  <si>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</si>
  <si>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</si>
  <si>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</si>
  <si>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</si>
  <si>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</si>
  <si>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</si>
  <si>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</si>
  <si>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</si>
  <si>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</si>
  <si>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</si>
  <si>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</si>
  <si>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</si>
  <si>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</si>
  <si>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</si>
  <si>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</si>
  <si>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</si>
  <si>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</si>
  <si>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</si>
  <si>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</si>
  <si>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</si>
  <si>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</si>
  <si>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</si>
  <si>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</si>
  <si>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</si>
  <si>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</si>
  <si>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</si>
  <si>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</si>
  <si>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</si>
  <si>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</si>
  <si>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</si>
  <si>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</si>
  <si>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</si>
  <si>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</si>
  <si>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</si>
  <si>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</si>
  <si>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</si>
  <si>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</si>
  <si>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</si>
  <si>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</si>
  <si>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</si>
  <si>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</si>
  <si>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</si>
  <si>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</si>
  <si>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</si>
  <si>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</si>
  <si>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</si>
  <si>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</si>
  <si>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</si>
  <si>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</si>
  <si>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</si>
  <si>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</si>
  <si>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</si>
  <si>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</si>
  <si>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</si>
  <si>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</si>
  <si>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</si>
  <si>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</si>
  <si>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</si>
  <si>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</si>
  <si>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</si>
  <si>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</si>
  <si>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</si>
  <si>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</si>
  <si>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</si>
  <si>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</si>
  <si>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</si>
  <si>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</si>
  <si>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</si>
  <si>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</si>
  <si>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</si>
  <si>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</si>
  <si>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</si>
  <si>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</si>
  <si>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</si>
  <si>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</si>
  <si>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</si>
  <si>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</si>
  <si>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</si>
  <si>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</si>
  <si>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</si>
  <si>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</si>
  <si>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</si>
  <si>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</si>
  <si>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</si>
  <si>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</si>
  <si>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</si>
  <si>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</si>
  <si>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</si>
  <si>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</si>
  <si>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</si>
  <si>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</si>
  <si>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</si>
  <si>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</si>
  <si>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</si>
  <si>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</si>
  <si>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</si>
  <si>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</si>
  <si>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</si>
  <si>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</si>
  <si>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</si>
  <si>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</si>
  <si>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</si>
  <si>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</si>
  <si>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</si>
  <si>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</si>
  <si>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</si>
  <si>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</si>
  <si>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</si>
  <si>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</si>
  <si>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</si>
  <si>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</si>
  <si>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</si>
  <si>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</si>
  <si>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</si>
  <si>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</si>
  <si>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</si>
  <si>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</si>
  <si>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</si>
  <si>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</si>
  <si>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</si>
  <si>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</si>
  <si>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</si>
  <si>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</si>
  <si>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</si>
  <si>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</si>
  <si>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</si>
  <si>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</si>
  <si>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</si>
  <si>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</si>
  <si>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</si>
  <si>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</si>
  <si>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</si>
  <si>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</si>
  <si>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</si>
  <si>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</si>
  <si>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</si>
  <si>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</si>
  <si>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</si>
  <si>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</si>
  <si>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</si>
  <si>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</si>
  <si>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</si>
  <si>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</si>
  <si>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</si>
  <si>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</si>
  <si>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</si>
  <si>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</si>
  <si>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</si>
  <si>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</si>
  <si>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</si>
  <si>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</si>
  <si>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</si>
  <si>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</si>
  <si>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</si>
  <si>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</si>
  <si>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</si>
  <si>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</si>
  <si>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</si>
  <si>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</si>
  <si>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</si>
  <si>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</si>
  <si>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</si>
  <si>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</si>
  <si>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</si>
  <si>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</si>
  <si>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</si>
  <si>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</si>
  <si>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</si>
  <si>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</si>
  <si>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</si>
  <si>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</si>
  <si>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</si>
  <si>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</si>
  <si>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</si>
  <si>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</si>
  <si>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</si>
  <si>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</si>
  <si>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</si>
  <si>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</si>
  <si>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</si>
  <si>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</si>
  <si>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</si>
  <si>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</si>
  <si>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</si>
  <si>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</si>
  <si>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</si>
  <si>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</si>
  <si>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</si>
  <si>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</si>
  <si>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</si>
  <si>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</si>
  <si>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</si>
  <si>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</si>
  <si>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</si>
  <si>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</si>
  <si>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</si>
  <si>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</si>
  <si>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</si>
  <si>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</si>
  <si>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</si>
  <si>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</si>
  <si>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</si>
  <si>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</si>
  <si>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</si>
  <si>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</si>
  <si>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</si>
  <si>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</si>
  <si>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</si>
  <si>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</si>
  <si>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</si>
  <si>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</si>
  <si>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</si>
  <si>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</si>
  <si>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</si>
  <si>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</si>
  <si>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</si>
  <si>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</si>
  <si>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</si>
  <si>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</si>
  <si>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</si>
  <si>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</si>
  <si>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</si>
  <si>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</si>
  <si>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</si>
  <si>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</si>
  <si>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</si>
  <si>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</si>
  <si>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</si>
  <si>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</si>
  <si>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</si>
  <si>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</si>
  <si>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</si>
  <si>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</si>
  <si>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</si>
  <si>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</si>
  <si>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</si>
  <si>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</si>
  <si>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</si>
  <si>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</si>
  <si>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</si>
  <si>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</si>
  <si>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</si>
  <si>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</si>
  <si>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</si>
  <si>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</si>
  <si>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</si>
  <si>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</si>
  <si>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</si>
  <si>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</si>
  <si>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</si>
  <si>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</si>
  <si>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</si>
  <si>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</si>
  <si>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</si>
  <si>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</si>
  <si>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</si>
  <si>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</si>
  <si>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</si>
  <si>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</si>
  <si>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</si>
  <si>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</si>
  <si>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</si>
  <si>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</si>
  <si>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</si>
  <si>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</si>
  <si>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</si>
  <si>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</si>
  <si>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</si>
  <si>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</si>
  <si>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</si>
  <si>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</si>
  <si>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</si>
  <si>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</si>
  <si>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</si>
  <si>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</si>
  <si>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</si>
  <si>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</si>
  <si>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</si>
  <si>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</si>
  <si>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</si>
  <si>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</si>
  <si>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</si>
  <si>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</si>
  <si>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</si>
  <si>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</si>
  <si>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</si>
  <si>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</si>
  <si>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</si>
  <si>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</si>
  <si>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</si>
  <si>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</si>
  <si>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</si>
  <si>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</si>
  <si>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</si>
  <si>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</si>
  <si>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</si>
  <si>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</si>
  <si>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</si>
  <si>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</si>
  <si>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</si>
  <si>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</si>
  <si>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</si>
  <si>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</si>
  <si>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</si>
  <si>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</si>
  <si>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</si>
  <si>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</si>
  <si>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</si>
  <si>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</si>
  <si>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</si>
  <si>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</si>
  <si>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</si>
  <si>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</si>
  <si>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</si>
  <si>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</si>
  <si>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</si>
  <si>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</si>
  <si>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</si>
  <si>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</si>
  <si>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</si>
  <si>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</si>
  <si>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</si>
  <si>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</si>
  <si>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</si>
  <si>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</si>
  <si>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</si>
  <si>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</si>
  <si>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</si>
  <si>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</si>
  <si>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</si>
  <si>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</si>
  <si>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</si>
  <si>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</si>
  <si>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</si>
  <si>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</si>
  <si>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</si>
  <si>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</si>
  <si>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</si>
  <si>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</si>
  <si>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</si>
  <si>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</si>
  <si>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</si>
  <si>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</si>
  <si>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</si>
  <si>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</si>
  <si>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</si>
  <si>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</si>
  <si>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</si>
  <si>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</si>
  <si>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</si>
  <si>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</si>
  <si>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</si>
  <si>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</si>
  <si>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</si>
  <si>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</si>
  <si>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</si>
  <si>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</si>
  <si>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</si>
  <si>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</si>
  <si>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</si>
  <si>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</si>
  <si>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</si>
  <si>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</si>
  <si>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</si>
  <si>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</si>
  <si>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</si>
  <si>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</si>
  <si>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</si>
  <si>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</si>
  <si>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</si>
  <si>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</si>
  <si>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</si>
  <si>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</si>
  <si>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</si>
  <si>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</si>
  <si>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</si>
  <si>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</si>
  <si>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</si>
  <si>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</si>
  <si>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</si>
  <si>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</si>
  <si>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</si>
  <si>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</si>
  <si>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</si>
  <si>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</si>
  <si>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</si>
  <si>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</si>
  <si>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</si>
  <si>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</si>
  <si>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</si>
  <si>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</si>
  <si>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</si>
  <si>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</si>
  <si>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</si>
  <si>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</si>
  <si>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</si>
  <si>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</si>
  <si>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</si>
  <si>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</si>
  <si>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</si>
  <si>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</si>
  <si>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</si>
  <si>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</si>
  <si>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</si>
  <si>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</si>
  <si>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</si>
  <si>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</si>
  <si>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</si>
  <si>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</si>
  <si>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</si>
  <si>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</si>
  <si>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</si>
  <si>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</si>
  <si>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</si>
  <si>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</si>
  <si>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</si>
  <si>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</si>
  <si>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</si>
  <si>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</si>
  <si>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</si>
  <si>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</si>
  <si>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</si>
  <si>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</si>
  <si>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</si>
  <si>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</si>
  <si>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</si>
  <si>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</si>
  <si>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</si>
  <si>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</si>
  <si>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</si>
  <si>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</si>
  <si>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</si>
  <si>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</si>
  <si>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</si>
  <si>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</si>
  <si>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</si>
  <si>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</si>
  <si>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</si>
  <si>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</si>
  <si>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</si>
  <si>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</si>
  <si>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</si>
  <si>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</si>
  <si>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</si>
  <si>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</si>
  <si>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</si>
  <si>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</si>
  <si>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</si>
  <si>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</si>
  <si>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</si>
  <si>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</si>
  <si>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</si>
  <si>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</si>
  <si>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</si>
  <si>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</si>
  <si>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</si>
  <si>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</si>
  <si>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</si>
  <si>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</si>
  <si>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</si>
  <si>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</si>
  <si>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</si>
  <si>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</si>
  <si>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</si>
  <si>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</si>
  <si>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</si>
  <si>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</si>
  <si>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</si>
  <si>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</si>
  <si>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</si>
  <si>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</si>
  <si>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</si>
  <si>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</si>
  <si>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</si>
  <si>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</si>
  <si>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</si>
  <si>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</si>
  <si>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</si>
  <si>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</si>
  <si>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</si>
  <si>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</si>
  <si>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</si>
  <si>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</si>
  <si>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</si>
  <si>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</si>
  <si>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</si>
  <si>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</si>
  <si>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</si>
  <si>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</si>
  <si>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</si>
  <si>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</si>
  <si>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</si>
  <si>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</si>
  <si>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</si>
  <si>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</si>
  <si>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</si>
  <si>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</si>
  <si>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</si>
  <si>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</si>
  <si>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</si>
  <si>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</si>
  <si>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</si>
  <si>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</si>
  <si>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</si>
  <si>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</si>
  <si>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</si>
  <si>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</si>
  <si>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</si>
  <si>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</si>
  <si>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</si>
  <si>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</si>
  <si>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</si>
  <si>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</si>
  <si>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</si>
  <si>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</si>
  <si>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</si>
  <si>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</si>
  <si>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</si>
  <si>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</si>
  <si>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</si>
  <si>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</si>
  <si>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</si>
  <si>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</si>
  <si>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</si>
  <si>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</si>
  <si>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</si>
  <si>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</si>
  <si>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</si>
  <si>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</si>
  <si>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</si>
  <si>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</si>
  <si>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</si>
  <si>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</si>
  <si>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</si>
  <si>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</si>
  <si>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</si>
  <si>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</si>
  <si>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</si>
  <si>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</si>
  <si>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</si>
  <si>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</si>
  <si>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</si>
  <si>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</si>
  <si>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</si>
  <si>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</si>
  <si>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</si>
  <si>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</si>
  <si>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</si>
  <si>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</si>
  <si>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</si>
  <si>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</si>
  <si>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</si>
  <si>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</si>
  <si>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</si>
  <si>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</si>
  <si>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</si>
  <si>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</si>
  <si>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</si>
  <si>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</si>
  <si>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</si>
  <si>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</si>
  <si>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</si>
  <si>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</si>
  <si>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</si>
  <si>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</si>
  <si>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</si>
  <si>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</si>
  <si>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</si>
  <si>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</si>
  <si>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</si>
  <si>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</si>
  <si>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</si>
  <si>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</si>
  <si>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</si>
  <si>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</si>
  <si>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</si>
  <si>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</si>
  <si>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</si>
  <si>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</si>
  <si>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</si>
  <si>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</si>
  <si>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</si>
  <si>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</si>
  <si>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</si>
  <si>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</si>
  <si>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</si>
  <si>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</si>
  <si>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</si>
  <si>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</si>
  <si>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</si>
  <si>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</si>
  <si>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</si>
  <si>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</si>
  <si>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</si>
  <si>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</si>
  <si>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</si>
  <si>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</si>
  <si>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</si>
  <si>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</si>
  <si>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</si>
  <si>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</si>
  <si>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</si>
  <si>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</si>
  <si>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</si>
  <si>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</si>
  <si>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</si>
  <si>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</si>
  <si>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</si>
  <si>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</si>
  <si>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</si>
  <si>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</si>
  <si>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</si>
  <si>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</si>
  <si>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</si>
  <si>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</si>
  <si>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</si>
  <si>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</si>
  <si>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</si>
  <si>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</si>
  <si>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</si>
  <si>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</si>
  <si>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</si>
  <si>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</si>
  <si>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</si>
  <si>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</si>
  <si>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</si>
  <si>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</si>
  <si>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</si>
  <si>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</si>
  <si>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</si>
  <si>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</si>
  <si>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</si>
  <si>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</si>
  <si>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</si>
  <si>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</si>
  <si>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</si>
  <si>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</si>
  <si>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</si>
  <si>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</si>
  <si>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</si>
  <si>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</si>
  <si>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</si>
  <si>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</si>
  <si>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</si>
  <si>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</si>
  <si>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</si>
  <si>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</si>
  <si>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</si>
  <si>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</si>
  <si>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</si>
  <si>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</si>
  <si>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</si>
  <si>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</si>
  <si>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</si>
  <si>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</si>
  <si>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</si>
  <si>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</si>
  <si>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</si>
  <si>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</si>
  <si>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</si>
  <si>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</si>
  <si>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</si>
  <si>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</si>
  <si>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</si>
  <si>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</si>
  <si>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</si>
  <si>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</si>
  <si>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</si>
  <si>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</si>
  <si>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</si>
  <si>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</si>
  <si>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</si>
  <si>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</si>
  <si>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</si>
  <si>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</si>
  <si>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</si>
  <si>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</si>
  <si>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</si>
  <si>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</si>
  <si>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</si>
  <si>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</si>
  <si>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</si>
  <si>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</si>
  <si>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</si>
  <si>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</si>
  <si>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</si>
  <si>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</si>
  <si>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</si>
  <si>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</si>
  <si>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</si>
  <si>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</si>
  <si>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</si>
  <si>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</si>
  <si>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</si>
  <si>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</si>
  <si>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</si>
  <si>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</si>
  <si>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</si>
  <si>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</si>
  <si>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</si>
  <si>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</si>
  <si>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</si>
  <si>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</si>
  <si>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</si>
  <si>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</si>
  <si>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</si>
  <si>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</si>
  <si>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</si>
  <si>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</si>
  <si>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</si>
  <si>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</si>
  <si>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</si>
  <si>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</si>
  <si>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</si>
  <si>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</si>
  <si>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</si>
  <si>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</si>
  <si>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</si>
  <si>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</si>
  <si>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</si>
  <si>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</si>
  <si>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</si>
  <si>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</si>
  <si>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</si>
  <si>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</si>
  <si>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</si>
  <si>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</si>
  <si>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</si>
  <si>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</si>
  <si>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</si>
  <si>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</si>
  <si>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</si>
  <si>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</si>
  <si>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</si>
  <si>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</si>
  <si>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</si>
  <si>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</si>
  <si>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</si>
  <si>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</si>
  <si>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</si>
  <si>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</si>
  <si>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</si>
  <si>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</si>
  <si>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</si>
  <si>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</si>
  <si>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</si>
  <si>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</si>
  <si>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</si>
  <si>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</si>
  <si>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</si>
  <si>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</si>
  <si>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</si>
  <si>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</si>
  <si>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</si>
  <si>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</si>
  <si>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</si>
  <si>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</si>
  <si>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</si>
  <si>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</si>
  <si>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</si>
  <si>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</si>
  <si>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</si>
  <si>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</si>
  <si>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</si>
  <si>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</si>
  <si>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</si>
  <si>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</si>
  <si>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</si>
  <si>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</si>
  <si>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</si>
  <si>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</si>
  <si>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</si>
  <si>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</si>
  <si>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</si>
  <si>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</si>
  <si>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</si>
  <si>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</si>
  <si>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</si>
  <si>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</si>
  <si>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Emma</t>
  </si>
  <si>
    <t>Mel B.</t>
  </si>
  <si>
    <t>Creedence Clearwater Crocodiles Project - C.C.C.P.</t>
  </si>
  <si>
    <t>Sith Legacy</t>
  </si>
  <si>
    <t>Rat-ta Rat (tà)</t>
  </si>
  <si>
    <t>acquista scinco vagabondo</t>
  </si>
  <si>
    <t>Shakira</t>
  </si>
  <si>
    <t>Yuggoth Villains</t>
  </si>
  <si>
    <t>Vinculinghi</t>
  </si>
  <si>
    <t>???</t>
  </si>
  <si>
    <t>tiro errori costosi -20k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</si>
</sst>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1"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6"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6"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AE22" sqref="AE22"/>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3</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v>2</v>
      </c>
      <c r="X3" s="304"/>
      <c r="Y3" s="292"/>
      <c r="Z3" s="186">
        <f t="shared" ref="Z3:Z18" si="7">IF(LEFT(D3,1)="*","Star",T3*2+U3*1+V3*3+W3*2+Y3*5+AC3)</f>
        <v>4</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Block</v>
      </c>
      <c r="K5" s="279" t="str">
        <f t="shared" ref="K5:K18" si="25">IF(Z5="Star","n/a",IF(Z5&gt;=176,"6",IF(Z5&gt;=76,"5",IF(Z5&gt;=51,"4",IF(Z5&gt;=31,"3",IF(Z5&gt;=16,"2",IF(Z5&gt;=6,"1","")))))))</f>
        <v>1</v>
      </c>
      <c r="L5" s="365"/>
      <c r="M5" s="366"/>
      <c r="N5" s="307"/>
      <c r="O5" s="307"/>
      <c r="P5" s="300"/>
      <c r="Q5" s="301"/>
      <c r="R5" s="302"/>
      <c r="S5" s="303"/>
      <c r="T5" s="290"/>
      <c r="U5" s="291"/>
      <c r="V5" s="290"/>
      <c r="W5" s="291">
        <v>1</v>
      </c>
      <c r="X5" s="305"/>
      <c r="Y5" s="293">
        <v>2</v>
      </c>
      <c r="Z5" s="186">
        <f t="shared" si="7"/>
        <v>12</v>
      </c>
      <c r="AA5" s="114">
        <f t="shared" si="8"/>
        <v>100000</v>
      </c>
      <c r="AB5" s="294"/>
      <c r="AC5" s="295"/>
      <c r="AD5" s="253" t="str">
        <f t="shared" si="9"/>
        <v>Block</v>
      </c>
      <c r="AE5" s="253" t="str">
        <f t="shared" si="10"/>
        <v/>
      </c>
      <c r="AF5" s="253" t="str">
        <f t="shared" si="11"/>
        <v/>
      </c>
      <c r="AG5" s="253" t="str">
        <f t="shared" si="12"/>
        <v/>
      </c>
      <c r="AH5" s="253" t="str">
        <f t="shared" si="13"/>
        <v/>
      </c>
      <c r="AI5" s="253" t="str">
        <f t="shared" si="14"/>
        <v/>
      </c>
      <c r="AJ5" s="311"/>
      <c r="AK5" s="205"/>
      <c r="AL5" s="250">
        <v>6</v>
      </c>
      <c r="AM5" s="250">
        <v>1</v>
      </c>
      <c r="AN5" s="250">
        <v>1</v>
      </c>
      <c r="AO5" s="250">
        <v>1</v>
      </c>
      <c r="AP5" s="250">
        <v>1</v>
      </c>
      <c r="AQ5" s="250">
        <v>1</v>
      </c>
      <c r="AR5" s="35">
        <v>4</v>
      </c>
      <c r="AS5" s="30">
        <f t="shared" si="15"/>
        <v>6</v>
      </c>
      <c r="AT5" s="30">
        <f t="shared" si="16"/>
        <v>4</v>
      </c>
      <c r="AU5" s="30">
        <f t="shared" si="17"/>
        <v>1</v>
      </c>
      <c r="AV5" s="30">
        <f t="shared" si="18"/>
        <v>9</v>
      </c>
      <c r="AW5" s="191">
        <f t="shared" si="19"/>
        <v>100000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0</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3</v>
      </c>
      <c r="G8" s="10">
        <f t="shared" si="4"/>
        <v>1</v>
      </c>
      <c r="H8" s="11">
        <f t="shared" si="5"/>
        <v>9</v>
      </c>
      <c r="I8" s="185">
        <f t="shared" si="6"/>
        <v>0</v>
      </c>
      <c r="J8" s="249" t="str">
        <f t="shared" si="22"/>
        <v>Block</v>
      </c>
      <c r="K8" s="279" t="str">
        <f t="shared" si="25"/>
        <v>1</v>
      </c>
      <c r="L8" s="365"/>
      <c r="M8" s="366"/>
      <c r="N8" s="307" t="s">
        <v>22</v>
      </c>
      <c r="O8" s="307"/>
      <c r="P8" s="300"/>
      <c r="Q8" s="301">
        <v>-1</v>
      </c>
      <c r="R8" s="302"/>
      <c r="S8" s="303"/>
      <c r="T8" s="290"/>
      <c r="U8" s="291"/>
      <c r="V8" s="290"/>
      <c r="W8" s="291">
        <v>2</v>
      </c>
      <c r="X8" s="305"/>
      <c r="Y8" s="293">
        <v>1</v>
      </c>
      <c r="Z8" s="186">
        <f t="shared" si="7"/>
        <v>9</v>
      </c>
      <c r="AA8" s="114">
        <f t="shared" si="8"/>
        <v>100000</v>
      </c>
      <c r="AB8" s="294"/>
      <c r="AC8" s="295"/>
      <c r="AD8" s="253" t="str">
        <f t="shared" si="9"/>
        <v>Block</v>
      </c>
      <c r="AE8" s="253" t="str">
        <f t="shared" si="10"/>
        <v/>
      </c>
      <c r="AF8" s="253" t="str">
        <f t="shared" si="11"/>
        <v/>
      </c>
      <c r="AG8" s="253" t="str">
        <f t="shared" si="12"/>
        <v/>
      </c>
      <c r="AH8" s="253" t="str">
        <f t="shared" si="13"/>
        <v/>
      </c>
      <c r="AI8" s="253" t="str">
        <f t="shared" si="14"/>
        <v/>
      </c>
      <c r="AJ8" s="311"/>
      <c r="AK8" s="205"/>
      <c r="AL8" s="250">
        <v>6</v>
      </c>
      <c r="AM8" s="250">
        <v>1</v>
      </c>
      <c r="AN8" s="250">
        <v>1</v>
      </c>
      <c r="AO8" s="250">
        <v>1</v>
      </c>
      <c r="AP8" s="250">
        <v>1</v>
      </c>
      <c r="AQ8" s="250">
        <v>1</v>
      </c>
      <c r="AR8" s="35">
        <v>4</v>
      </c>
      <c r="AS8" s="30">
        <f t="shared" si="15"/>
        <v>6</v>
      </c>
      <c r="AT8" s="30">
        <f t="shared" si="16"/>
        <v>4</v>
      </c>
      <c r="AU8" s="30">
        <f t="shared" si="17"/>
        <v>1</v>
      </c>
      <c r="AV8" s="30">
        <f t="shared" si="18"/>
        <v>9</v>
      </c>
      <c r="AW8" s="191">
        <f t="shared" si="19"/>
        <v>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1090</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Block</v>
      </c>
      <c r="K10" s="279" t="str">
        <f t="shared" si="25"/>
        <v>1</v>
      </c>
      <c r="L10" s="365"/>
      <c r="M10" s="366"/>
      <c r="N10" s="307"/>
      <c r="O10" s="307"/>
      <c r="P10" s="300"/>
      <c r="Q10" s="301"/>
      <c r="R10" s="302"/>
      <c r="S10" s="303"/>
      <c r="T10" s="290"/>
      <c r="U10" s="291"/>
      <c r="V10" s="290">
        <v>1</v>
      </c>
      <c r="W10" s="291"/>
      <c r="X10" s="305"/>
      <c r="Y10" s="293">
        <v>1</v>
      </c>
      <c r="Z10" s="186">
        <f t="shared" si="7"/>
        <v>8</v>
      </c>
      <c r="AA10" s="114">
        <f t="shared" si="8"/>
        <v>100000</v>
      </c>
      <c r="AB10" s="294"/>
      <c r="AC10" s="295"/>
      <c r="AD10" s="253" t="str">
        <f t="shared" si="9"/>
        <v>Block</v>
      </c>
      <c r="AE10" s="253" t="str">
        <f t="shared" si="10"/>
        <v/>
      </c>
      <c r="AF10" s="253" t="str">
        <f t="shared" si="11"/>
        <v/>
      </c>
      <c r="AG10" s="253" t="str">
        <f t="shared" si="12"/>
        <v/>
      </c>
      <c r="AH10" s="253" t="str">
        <f t="shared" si="13"/>
        <v/>
      </c>
      <c r="AI10" s="253" t="str">
        <f t="shared" si="14"/>
        <v/>
      </c>
      <c r="AJ10" s="311"/>
      <c r="AK10" s="205"/>
      <c r="AL10" s="250">
        <v>6</v>
      </c>
      <c r="AM10" s="250">
        <v>1</v>
      </c>
      <c r="AN10" s="250">
        <v>1</v>
      </c>
      <c r="AO10" s="250">
        <v>1</v>
      </c>
      <c r="AP10" s="250">
        <v>1</v>
      </c>
      <c r="AQ10" s="250">
        <v>1</v>
      </c>
      <c r="AR10" s="35">
        <v>3</v>
      </c>
      <c r="AS10" s="30">
        <f t="shared" si="15"/>
        <v>7</v>
      </c>
      <c r="AT10" s="30">
        <f t="shared" si="16"/>
        <v>2</v>
      </c>
      <c r="AU10" s="30">
        <f t="shared" si="17"/>
        <v>3</v>
      </c>
      <c r="AV10" s="30">
        <f t="shared" si="18"/>
        <v>7</v>
      </c>
      <c r="AW10" s="191">
        <f t="shared" si="19"/>
        <v>100000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c r="D12" s="281" t="str">
        <f t="shared" si="1"/>
        <v/>
      </c>
      <c r="E12" s="8" t="str">
        <f t="shared" si="2"/>
        <v/>
      </c>
      <c r="F12" s="9" t="str">
        <f t="shared" si="3"/>
        <v/>
      </c>
      <c r="G12" s="10" t="str">
        <f t="shared" si="4"/>
        <v/>
      </c>
      <c r="H12" s="11" t="str">
        <f t="shared" si="5"/>
        <v/>
      </c>
      <c r="I12" s="185" t="str">
        <f t="shared" si="6"/>
        <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1089</v>
      </c>
      <c r="D13" s="281" t="str">
        <f t="shared" si="1"/>
        <v>Skink Runner</v>
      </c>
      <c r="E13" s="8">
        <f t="shared" si="2"/>
        <v>8</v>
      </c>
      <c r="F13" s="9">
        <f t="shared" si="3"/>
        <v>2</v>
      </c>
      <c r="G13" s="10">
        <f t="shared" si="4"/>
        <v>3</v>
      </c>
      <c r="H13" s="11">
        <f t="shared" si="5"/>
        <v>7</v>
      </c>
      <c r="I13" s="185" t="str">
        <f t="shared" si="6"/>
        <v>Dodge, Stunty</v>
      </c>
      <c r="J13" s="249" t="str">
        <f t="shared" si="22"/>
        <v/>
      </c>
      <c r="K13" s="279" t="str">
        <f t="shared" si="25"/>
        <v/>
      </c>
      <c r="L13" s="365"/>
      <c r="M13" s="366"/>
      <c r="N13" s="307"/>
      <c r="O13" s="307"/>
      <c r="P13" s="300"/>
      <c r="Q13" s="301"/>
      <c r="R13" s="302"/>
      <c r="S13" s="303"/>
      <c r="T13" s="290"/>
      <c r="U13" s="291"/>
      <c r="V13" s="290">
        <v>1</v>
      </c>
      <c r="W13" s="291"/>
      <c r="X13" s="305"/>
      <c r="Y13" s="293"/>
      <c r="Z13" s="186">
        <f t="shared" si="7"/>
        <v>3</v>
      </c>
      <c r="AA13" s="114">
        <f t="shared" si="8"/>
        <v>60000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2</v>
      </c>
      <c r="AS13" s="30">
        <f t="shared" si="15"/>
        <v>8</v>
      </c>
      <c r="AT13" s="30">
        <f t="shared" si="16"/>
        <v>2</v>
      </c>
      <c r="AU13" s="30">
        <f t="shared" si="17"/>
        <v>3</v>
      </c>
      <c r="AV13" s="30">
        <f t="shared" si="18"/>
        <v>7</v>
      </c>
      <c r="AW13" s="191">
        <f t="shared" si="19"/>
        <v>60000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t="s">
        <v>1095</v>
      </c>
      <c r="D14" s="281" t="str">
        <f t="shared" si="1"/>
        <v>Skink Runner</v>
      </c>
      <c r="E14" s="8">
        <f t="shared" si="2"/>
        <v>8</v>
      </c>
      <c r="F14" s="9">
        <f t="shared" si="3"/>
        <v>2</v>
      </c>
      <c r="G14" s="10">
        <f t="shared" si="4"/>
        <v>4</v>
      </c>
      <c r="H14" s="11">
        <f t="shared" si="5"/>
        <v>7</v>
      </c>
      <c r="I14" s="185" t="str">
        <f t="shared" si="6"/>
        <v>Dodge, Stunty</v>
      </c>
      <c r="J14" s="249" t="str">
        <f t="shared" si="22"/>
        <v xml:space="preserve"> +AG </v>
      </c>
      <c r="K14" s="279" t="str">
        <f t="shared" si="25"/>
        <v>1</v>
      </c>
      <c r="L14" s="365"/>
      <c r="M14" s="366"/>
      <c r="N14" s="307"/>
      <c r="O14" s="307"/>
      <c r="P14" s="300"/>
      <c r="Q14" s="301"/>
      <c r="R14" s="302"/>
      <c r="S14" s="303"/>
      <c r="T14" s="290"/>
      <c r="U14" s="291"/>
      <c r="V14" s="290">
        <v>2</v>
      </c>
      <c r="W14" s="291"/>
      <c r="X14" s="305"/>
      <c r="Y14" s="293"/>
      <c r="Z14" s="186">
        <f t="shared" si="7"/>
        <v>6</v>
      </c>
      <c r="AA14" s="114">
        <f t="shared" si="8"/>
        <v>100000</v>
      </c>
      <c r="AB14" s="294"/>
      <c r="AC14" s="295"/>
      <c r="AD14" s="253" t="str">
        <f t="shared" si="9"/>
        <v xml:space="preserve"> +AG </v>
      </c>
      <c r="AE14" s="253" t="str">
        <f t="shared" si="10"/>
        <v/>
      </c>
      <c r="AF14" s="253" t="str">
        <f t="shared" si="11"/>
        <v/>
      </c>
      <c r="AG14" s="253" t="str">
        <f t="shared" si="12"/>
        <v/>
      </c>
      <c r="AH14" s="253" t="str">
        <f t="shared" si="13"/>
        <v/>
      </c>
      <c r="AI14" s="253" t="str">
        <f t="shared" si="14"/>
        <v/>
      </c>
      <c r="AJ14" s="311"/>
      <c r="AK14" s="205"/>
      <c r="AL14" s="250">
        <v>4</v>
      </c>
      <c r="AM14" s="250">
        <v>1</v>
      </c>
      <c r="AN14" s="250">
        <v>1</v>
      </c>
      <c r="AO14" s="250">
        <v>1</v>
      </c>
      <c r="AP14" s="250">
        <v>1</v>
      </c>
      <c r="AQ14" s="250">
        <v>1</v>
      </c>
      <c r="AR14" s="35">
        <v>2</v>
      </c>
      <c r="AS14" s="30">
        <f t="shared" si="15"/>
        <v>8</v>
      </c>
      <c r="AT14" s="30">
        <f t="shared" si="16"/>
        <v>2</v>
      </c>
      <c r="AU14" s="30">
        <f t="shared" si="17"/>
        <v>3</v>
      </c>
      <c r="AV14" s="30">
        <f t="shared" si="18"/>
        <v>7</v>
      </c>
      <c r="AW14" s="191">
        <f t="shared" si="19"/>
        <v>100000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1</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Skink journeyman</v>
      </c>
      <c r="E18" s="8">
        <f t="shared" si="2"/>
        <v>8</v>
      </c>
      <c r="F18" s="9">
        <f t="shared" si="3"/>
        <v>2</v>
      </c>
      <c r="G18" s="10">
        <f t="shared" si="4"/>
        <v>3</v>
      </c>
      <c r="H18" s="11">
        <f t="shared" si="5"/>
        <v>7</v>
      </c>
      <c r="I18" s="185" t="str">
        <f t="shared" si="6"/>
        <v>Loner, Dodge, Stunty</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60000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16</v>
      </c>
      <c r="AS18" s="30">
        <f t="shared" si="15"/>
        <v>8</v>
      </c>
      <c r="AT18" s="30">
        <f t="shared" si="16"/>
        <v>2</v>
      </c>
      <c r="AU18" s="30">
        <f t="shared" si="17"/>
        <v>3</v>
      </c>
      <c r="AV18" s="30">
        <f t="shared" si="18"/>
        <v>7</v>
      </c>
      <c r="AW18" s="191">
        <f t="shared" si="19"/>
        <v>60000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870000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1091</v>
      </c>
      <c r="J20" s="399"/>
      <c r="K20" s="399"/>
      <c r="L20" s="399"/>
      <c r="M20" s="400"/>
      <c r="N20" s="402" t="s">
        <v>642</v>
      </c>
      <c r="O20" s="402"/>
      <c r="P20" s="402"/>
      <c r="Q20" s="402"/>
      <c r="R20" s="402"/>
      <c r="S20" s="402"/>
      <c r="T20" s="402"/>
      <c r="U20" s="403"/>
      <c r="V20" s="285">
        <v>3</v>
      </c>
      <c r="W20" s="13" t="s">
        <v>11</v>
      </c>
      <c r="X20" s="401">
        <f>IF(I21&lt;&gt;"",VLOOKUP(I21,BP2:BQ32,2,FALSE),0)</f>
        <v>60000</v>
      </c>
      <c r="Y20" s="401"/>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Lizardmen</v>
      </c>
      <c r="J21" s="17"/>
      <c r="K21" s="17"/>
      <c r="L21" s="17"/>
      <c r="M21" s="188"/>
      <c r="N21" s="387" t="s">
        <v>12</v>
      </c>
      <c r="O21" s="387"/>
      <c r="P21" s="387"/>
      <c r="Q21" s="387"/>
      <c r="R21" s="387"/>
      <c r="S21" s="387"/>
      <c r="T21" s="387"/>
      <c r="U21" s="388"/>
      <c r="V21" s="286">
        <v>2</v>
      </c>
      <c r="W21" s="15" t="str">
        <f>IF(AR21=TRUE,"","x")</f>
        <v>x</v>
      </c>
      <c r="X21" s="397">
        <f>IF(AR21=TRUE,"free",10000)</f>
        <v>10000</v>
      </c>
      <c r="Y21" s="397"/>
      <c r="Z21" s="16" t="str">
        <f>IF(AR21=TRUE,""," gp")</f>
        <v xml:space="preserve"> gp</v>
      </c>
      <c r="AA21" s="116">
        <f>IF(AR21=TRUE,"",V21*10000)</f>
        <v>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1080</v>
      </c>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1120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90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1</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90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250000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30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40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4" sqref="X14"/>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0</v>
      </c>
      <c r="C2" s="181">
        <f>SUM(AC:AC)</f>
        <v>2</v>
      </c>
      <c r="D2" s="87" t="s">
        <v>630</v>
      </c>
      <c r="E2" s="172">
        <f>SUM(E6:E206)</f>
        <v>4</v>
      </c>
      <c r="F2" s="51" t="s">
        <v>15</v>
      </c>
      <c r="G2" s="170">
        <f>SUM(G7:G206)</f>
        <v>5</v>
      </c>
      <c r="H2" s="171">
        <f>SUM(H7:H206)</f>
        <v>5</v>
      </c>
      <c r="I2" s="51" t="s">
        <v>15</v>
      </c>
      <c r="J2" s="170">
        <f>SUM(J7:J206)</f>
        <v>6</v>
      </c>
      <c r="K2" s="169">
        <f>SUM(K7:K206)</f>
        <v>3</v>
      </c>
      <c r="L2" s="142" t="s">
        <v>15</v>
      </c>
      <c r="M2" s="167">
        <f>SUM(M7:M206)</f>
        <v>4</v>
      </c>
      <c r="N2" s="168">
        <f>SUM(N7:N206)</f>
        <v>2</v>
      </c>
      <c r="O2" s="142" t="s">
        <v>15</v>
      </c>
      <c r="P2" s="167">
        <f>SUM(P7:P206)</f>
        <v>2</v>
      </c>
      <c r="Q2" s="168">
        <f>SUM(Q7:Q206)</f>
        <v>0</v>
      </c>
      <c r="R2" s="142" t="s">
        <v>15</v>
      </c>
      <c r="S2" s="167">
        <f>SUM(S7:S206)</f>
        <v>0</v>
      </c>
      <c r="T2" s="166">
        <f>SUM(T7:T206)/AD2</f>
        <v>9.75</v>
      </c>
      <c r="U2" s="108" t="s">
        <v>16</v>
      </c>
      <c r="V2" s="68"/>
      <c r="W2" s="60"/>
      <c r="X2" s="60"/>
      <c r="Y2" s="70"/>
      <c r="AD2" s="58">
        <f>IF(A2+B2+C2=0,1,A2+B2+C2)</f>
        <v>4</v>
      </c>
    </row>
    <row r="3" spans="1:30" ht="13.5" thickBot="1" x14ac:dyDescent="0.25">
      <c r="A3" s="182">
        <f>A2/AD2</f>
        <v>0.5</v>
      </c>
      <c r="B3" s="183">
        <f>B2/AD2</f>
        <v>0</v>
      </c>
      <c r="C3" s="184">
        <f>C2/AD2</f>
        <v>0.5</v>
      </c>
      <c r="D3" s="88"/>
      <c r="E3" s="173">
        <f>E2/$AD2</f>
        <v>1</v>
      </c>
      <c r="F3" s="52" t="s">
        <v>15</v>
      </c>
      <c r="G3" s="174">
        <f>G2/$AD2</f>
        <v>1.25</v>
      </c>
      <c r="H3" s="175">
        <f>H2/$AD2</f>
        <v>1.25</v>
      </c>
      <c r="I3" s="118" t="s">
        <v>15</v>
      </c>
      <c r="J3" s="174">
        <f>J2/$AD2</f>
        <v>1.5</v>
      </c>
      <c r="K3" s="176">
        <f>K2/AD2</f>
        <v>0.75</v>
      </c>
      <c r="L3" s="118" t="s">
        <v>15</v>
      </c>
      <c r="M3" s="177">
        <f>M2/AD2</f>
        <v>1</v>
      </c>
      <c r="N3" s="178">
        <f>N2/AD2</f>
        <v>0.5</v>
      </c>
      <c r="O3" s="52" t="s">
        <v>15</v>
      </c>
      <c r="P3" s="177">
        <f>P2/AD2</f>
        <v>0.5</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lost</v>
      </c>
      <c r="C7" s="406"/>
      <c r="D7" s="90" t="s">
        <v>1092</v>
      </c>
      <c r="E7" s="1">
        <v>0</v>
      </c>
      <c r="F7" s="76" t="s">
        <v>15</v>
      </c>
      <c r="G7" s="2">
        <v>2</v>
      </c>
      <c r="H7" s="158">
        <f t="shared" ref="H7:H38" si="0">K7+N7+Q7</f>
        <v>1</v>
      </c>
      <c r="I7" s="76" t="s">
        <v>15</v>
      </c>
      <c r="J7" s="162">
        <f t="shared" ref="J7:J38" si="1">M7+P7+S7</f>
        <v>4</v>
      </c>
      <c r="K7" s="153">
        <v>1</v>
      </c>
      <c r="L7" s="76" t="s">
        <v>15</v>
      </c>
      <c r="M7" s="154">
        <v>3</v>
      </c>
      <c r="N7" s="155"/>
      <c r="O7" s="76" t="s">
        <v>15</v>
      </c>
      <c r="P7" s="154">
        <v>1</v>
      </c>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0" t="str">
        <f>IF(AA8=1,"won",IF(AB8=1,"tied",IF(AC8=1,"lost","")))</f>
        <v>won</v>
      </c>
      <c r="C8" s="411"/>
      <c r="D8" s="216" t="s">
        <v>1093</v>
      </c>
      <c r="E8" s="217">
        <v>2</v>
      </c>
      <c r="F8" s="218" t="s">
        <v>15</v>
      </c>
      <c r="G8" s="219">
        <v>0</v>
      </c>
      <c r="H8" s="220">
        <f t="shared" si="0"/>
        <v>2</v>
      </c>
      <c r="I8" s="218" t="s">
        <v>15</v>
      </c>
      <c r="J8" s="221">
        <f t="shared" si="1"/>
        <v>0</v>
      </c>
      <c r="K8" s="222"/>
      <c r="L8" s="218" t="s">
        <v>15</v>
      </c>
      <c r="M8" s="223"/>
      <c r="N8" s="224">
        <v>2</v>
      </c>
      <c r="O8" s="218" t="s">
        <v>15</v>
      </c>
      <c r="P8" s="223"/>
      <c r="Q8" s="224"/>
      <c r="R8" s="218" t="s">
        <v>15</v>
      </c>
      <c r="S8" s="223"/>
      <c r="T8" s="225">
        <v>13</v>
      </c>
      <c r="U8" s="226" t="s">
        <v>16</v>
      </c>
      <c r="V8" s="225">
        <v>70</v>
      </c>
      <c r="W8" s="229" t="s">
        <v>17</v>
      </c>
      <c r="X8" s="271" t="s">
        <v>1094</v>
      </c>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won</v>
      </c>
      <c r="C9" s="406"/>
      <c r="D9" s="90" t="s">
        <v>1096</v>
      </c>
      <c r="E9" s="1">
        <v>2</v>
      </c>
      <c r="F9" s="76" t="s">
        <v>15</v>
      </c>
      <c r="G9" s="2">
        <v>0</v>
      </c>
      <c r="H9" s="158">
        <f t="shared" si="0"/>
        <v>2</v>
      </c>
      <c r="I9" s="76" t="s">
        <v>15</v>
      </c>
      <c r="J9" s="162">
        <f t="shared" si="1"/>
        <v>0</v>
      </c>
      <c r="K9" s="153">
        <v>2</v>
      </c>
      <c r="L9" s="76" t="s">
        <v>15</v>
      </c>
      <c r="M9" s="154"/>
      <c r="N9" s="155"/>
      <c r="O9" s="76" t="s">
        <v>15</v>
      </c>
      <c r="P9" s="154"/>
      <c r="Q9" s="155"/>
      <c r="R9" s="76" t="s">
        <v>15</v>
      </c>
      <c r="S9" s="154"/>
      <c r="T9" s="3">
        <v>13</v>
      </c>
      <c r="U9" s="75" t="s">
        <v>16</v>
      </c>
      <c r="V9" s="3">
        <v>40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05" t="str">
        <f t="shared" si="3"/>
        <v>lost</v>
      </c>
      <c r="C10" s="406"/>
      <c r="D10" s="90" t="s">
        <v>1097</v>
      </c>
      <c r="E10" s="1">
        <v>0</v>
      </c>
      <c r="F10" s="76" t="s">
        <v>15</v>
      </c>
      <c r="G10" s="2">
        <v>3</v>
      </c>
      <c r="H10" s="158">
        <f t="shared" si="0"/>
        <v>0</v>
      </c>
      <c r="I10" s="76" t="s">
        <v>15</v>
      </c>
      <c r="J10" s="162">
        <f t="shared" si="1"/>
        <v>2</v>
      </c>
      <c r="K10" s="153"/>
      <c r="L10" s="76" t="s">
        <v>15</v>
      </c>
      <c r="M10" s="154">
        <v>1</v>
      </c>
      <c r="N10" s="155"/>
      <c r="O10" s="76" t="s">
        <v>15</v>
      </c>
      <c r="P10" s="154">
        <v>1</v>
      </c>
      <c r="Q10" s="155"/>
      <c r="R10" s="76" t="s">
        <v>15</v>
      </c>
      <c r="S10" s="154"/>
      <c r="T10" s="3" t="s">
        <v>1098</v>
      </c>
      <c r="U10" s="75" t="s">
        <v>16</v>
      </c>
      <c r="V10" s="3">
        <v>60</v>
      </c>
      <c r="W10" s="228" t="s">
        <v>17</v>
      </c>
      <c r="X10" s="270" t="s">
        <v>1099</v>
      </c>
      <c r="Y10" s="231"/>
      <c r="AA10" s="62" t="b">
        <f t="shared" si="4"/>
        <v>0</v>
      </c>
      <c r="AB10" s="62" t="b">
        <f t="shared" si="5"/>
        <v>0</v>
      </c>
      <c r="AC10" s="62">
        <f t="shared" si="6"/>
        <v>1</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2020-07-16T19:47:04Z</dcterms:modified>
</cp:coreProperties>
</file>